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1720" windowHeight="9735" tabRatio="861"/>
  </bookViews>
  <sheets>
    <sheet name="CRONOGRAMA" sheetId="11" r:id="rId1"/>
    <sheet name="PLANILHA_SINTÉTICA" sheetId="1" r:id="rId2"/>
  </sheets>
  <externalReferences>
    <externalReference r:id="rId3"/>
  </externalReferences>
  <definedNames>
    <definedName name="_xlnm._FilterDatabase" localSheetId="1" hidden="1">PLANILHA_SINTÉTICA!$B$12:$P$1463</definedName>
    <definedName name="_xlnm.Print_Area" localSheetId="0">CRONOGRAMA!$A$3:$AC$35</definedName>
    <definedName name="_xlnm.Print_Area" localSheetId="1">PLANILHA_SINTÉTICA!$D$9:$O$1453</definedName>
    <definedName name="Excel_BuiltIn__FilterDatabase">"$#REF!.$B$8:$M$9"</definedName>
    <definedName name="Excel_BuiltIn__FilterDatabase_1">"$#REF!.$A$1:$F$5248"</definedName>
    <definedName name="Excel_BuiltIn__FilterDatabase_4">NA()</definedName>
    <definedName name="Excel_BuiltIn__FilterDatabase_4_1">"$#REF!.$#REF!$#REF!:$#REF!$#REF!"</definedName>
    <definedName name="Excel_BuiltIn__FilterDatabase_5">NA()</definedName>
    <definedName name="Excel_BuiltIn__FilterDatabase_6">PLANILHA_SINTÉTICA!$D$11:$E$1454</definedName>
    <definedName name="Excel_BuiltIn__FilterDatabase_6_1">NA()</definedName>
    <definedName name="Excel_BuiltIn_Print_Area">"$#REF!.$B$1:$N$9"</definedName>
    <definedName name="Excel_BuiltIn_Print_Titles">"$#REF!.$A$1:$AMJ$9"</definedName>
    <definedName name="_xlnm.Print_Titles" localSheetId="1">PLANILHA_SINTÉTICA!$2:$8</definedName>
  </definedNames>
  <calcPr calcId="145621" fullPrecision="0"/>
</workbook>
</file>

<file path=xl/calcChain.xml><?xml version="1.0" encoding="utf-8"?>
<calcChain xmlns="http://schemas.openxmlformats.org/spreadsheetml/2006/main">
  <c r="L1207" i="1" l="1"/>
  <c r="M1209" i="1"/>
  <c r="M1210" i="1"/>
  <c r="L1211" i="1"/>
  <c r="M1211" i="1"/>
  <c r="M1212" i="1"/>
  <c r="L1215" i="1"/>
  <c r="M1215" i="1"/>
  <c r="M1216" i="1"/>
  <c r="L1217" i="1"/>
  <c r="M1217" i="1"/>
  <c r="L1221" i="1"/>
  <c r="M1221" i="1"/>
  <c r="M1222" i="1"/>
  <c r="L1223" i="1"/>
  <c r="M1223" i="1"/>
  <c r="L1241" i="1"/>
  <c r="M1241" i="1"/>
  <c r="L1242" i="1"/>
  <c r="L1243" i="1"/>
  <c r="M1243" i="1"/>
  <c r="L1244" i="1"/>
  <c r="L1245" i="1"/>
  <c r="M1245" i="1"/>
  <c r="L1246" i="1"/>
  <c r="L1247" i="1"/>
  <c r="M1247" i="1"/>
  <c r="L1248" i="1"/>
  <c r="L1249" i="1"/>
  <c r="M1249" i="1"/>
  <c r="L1250" i="1"/>
  <c r="L1251" i="1"/>
  <c r="M1251" i="1"/>
  <c r="L1252" i="1"/>
  <c r="L1253" i="1"/>
  <c r="M1253" i="1"/>
  <c r="L1254" i="1"/>
  <c r="L1258" i="1"/>
  <c r="M1258" i="1"/>
  <c r="M1260" i="1"/>
  <c r="L1261" i="1"/>
  <c r="M1263" i="1"/>
  <c r="L1264" i="1"/>
  <c r="M1264" i="1"/>
  <c r="L1265" i="1"/>
  <c r="L1266" i="1"/>
  <c r="M1271" i="1"/>
  <c r="L1272" i="1"/>
  <c r="M1272" i="1"/>
  <c r="L1273" i="1"/>
  <c r="L1275" i="1"/>
  <c r="M1275" i="1"/>
  <c r="L1276" i="1"/>
  <c r="L1277" i="1"/>
  <c r="M1277" i="1"/>
  <c r="L1278" i="1"/>
  <c r="M1280" i="1"/>
  <c r="L1281" i="1"/>
  <c r="L1282" i="1"/>
  <c r="M1282" i="1"/>
  <c r="L1285" i="1"/>
  <c r="L1286" i="1"/>
  <c r="M1286" i="1"/>
  <c r="L1315" i="1"/>
  <c r="L1318" i="1"/>
  <c r="M1318" i="1"/>
  <c r="L1322" i="1"/>
  <c r="M1322" i="1"/>
  <c r="M1323" i="1"/>
  <c r="L1324" i="1"/>
  <c r="M1324" i="1"/>
  <c r="L1326" i="1"/>
  <c r="M1326" i="1"/>
  <c r="L1327" i="1"/>
  <c r="M1328" i="1"/>
  <c r="L1331" i="1"/>
  <c r="M1331" i="1"/>
  <c r="L1334" i="1"/>
  <c r="M1334" i="1"/>
  <c r="L1335" i="1"/>
  <c r="M1335" i="1"/>
  <c r="M1336" i="1"/>
  <c r="L1341" i="1"/>
  <c r="P1341" i="1"/>
  <c r="L1095" i="1"/>
  <c r="P140" i="1"/>
  <c r="P39" i="1"/>
  <c r="P114" i="1"/>
  <c r="M114" i="1"/>
  <c r="L114" i="1"/>
  <c r="P138" i="1"/>
  <c r="P1320" i="1"/>
  <c r="P1319" i="1"/>
  <c r="P1317" i="1"/>
  <c r="P1313" i="1"/>
  <c r="P1312" i="1"/>
  <c r="P1311" i="1"/>
  <c r="P1308" i="1"/>
  <c r="P1278" i="1"/>
  <c r="P1277" i="1"/>
  <c r="P1269" i="1"/>
  <c r="P1307" i="1"/>
  <c r="P1282" i="1"/>
  <c r="P1246" i="1"/>
  <c r="M1246" i="1"/>
  <c r="P1245" i="1"/>
  <c r="P1244" i="1"/>
  <c r="M1244" i="1"/>
  <c r="P1243" i="1"/>
  <c r="P1242" i="1"/>
  <c r="M1242" i="1"/>
  <c r="P1241" i="1"/>
  <c r="P1223" i="1"/>
  <c r="L1220" i="1"/>
  <c r="P1220" i="1"/>
  <c r="P1209" i="1"/>
  <c r="AG12" i="11"/>
  <c r="AG13" i="11"/>
  <c r="AG28" i="11"/>
  <c r="AG27" i="11"/>
  <c r="AG26" i="11"/>
  <c r="AG25" i="11"/>
  <c r="AG24" i="11"/>
  <c r="AG23" i="11"/>
  <c r="AG22" i="11"/>
  <c r="AG21" i="11"/>
  <c r="AG20" i="11"/>
  <c r="AG19" i="11"/>
  <c r="AG18" i="11"/>
  <c r="AG17" i="11"/>
  <c r="AG16" i="11"/>
  <c r="AG15" i="11"/>
  <c r="AG14" i="11"/>
  <c r="D35" i="11"/>
  <c r="P1314" i="1"/>
  <c r="L1314" i="1"/>
  <c r="P1315" i="1"/>
  <c r="P1318" i="1"/>
  <c r="M1422" i="1"/>
  <c r="L1421" i="1"/>
  <c r="L1418" i="1"/>
  <c r="L1416" i="1"/>
  <c r="M1413" i="1"/>
  <c r="P113" i="1"/>
  <c r="M113" i="1"/>
  <c r="P1356" i="1"/>
  <c r="M1356" i="1"/>
  <c r="L1356" i="1"/>
  <c r="M1355" i="1"/>
  <c r="M1354" i="1"/>
  <c r="M1353" i="1"/>
  <c r="M1351" i="1"/>
  <c r="M1352" i="1"/>
  <c r="M1350" i="1"/>
  <c r="P93" i="1"/>
  <c r="M93" i="1"/>
  <c r="L234" i="1"/>
  <c r="P1440" i="1"/>
  <c r="P1436" i="1"/>
  <c r="L1232" i="1"/>
  <c r="M1232" i="1"/>
  <c r="P1232" i="1"/>
  <c r="P1231" i="1"/>
  <c r="M1231" i="1"/>
  <c r="M54" i="1"/>
  <c r="P55" i="1"/>
  <c r="L1231" i="1"/>
  <c r="M209" i="1"/>
  <c r="L1256" i="1"/>
  <c r="P1450" i="1"/>
  <c r="M1450" i="1"/>
  <c r="L1450" i="1"/>
  <c r="P1449" i="1"/>
  <c r="M1449" i="1"/>
  <c r="P1336" i="1"/>
  <c r="P1335" i="1"/>
  <c r="P1334" i="1"/>
  <c r="P1331" i="1"/>
  <c r="P1328" i="1"/>
  <c r="P1327" i="1"/>
  <c r="M1327" i="1"/>
  <c r="P1326" i="1"/>
  <c r="P1324" i="1"/>
  <c r="P1323" i="1"/>
  <c r="P1322" i="1"/>
  <c r="P1316" i="1"/>
  <c r="P1286" i="1"/>
  <c r="P1285" i="1"/>
  <c r="P1281" i="1"/>
  <c r="P1280" i="1"/>
  <c r="P1276" i="1"/>
  <c r="P1275" i="1"/>
  <c r="P1273" i="1"/>
  <c r="M1273" i="1"/>
  <c r="P1272" i="1"/>
  <c r="P1271" i="1"/>
  <c r="L1271" i="1"/>
  <c r="P1266" i="1"/>
  <c r="M1266" i="1"/>
  <c r="P1265" i="1"/>
  <c r="M1265" i="1"/>
  <c r="P1264" i="1"/>
  <c r="P1263" i="1"/>
  <c r="P1261" i="1"/>
  <c r="P1260" i="1"/>
  <c r="P1259" i="1"/>
  <c r="M1259" i="1"/>
  <c r="P1258" i="1"/>
  <c r="P1254" i="1"/>
  <c r="M1254" i="1"/>
  <c r="P1253" i="1"/>
  <c r="P1252" i="1"/>
  <c r="M1252" i="1"/>
  <c r="P1251" i="1"/>
  <c r="P1250" i="1"/>
  <c r="M1250" i="1"/>
  <c r="P1249" i="1"/>
  <c r="P1248" i="1"/>
  <c r="M1248" i="1"/>
  <c r="P1247" i="1"/>
  <c r="P1221" i="1"/>
  <c r="P1222" i="1"/>
  <c r="L1222" i="1"/>
  <c r="P1217" i="1"/>
  <c r="P1216" i="1"/>
  <c r="P1215" i="1"/>
  <c r="P1214" i="1"/>
  <c r="P1213" i="1"/>
  <c r="M1213" i="1"/>
  <c r="P1212" i="1"/>
  <c r="P1211" i="1"/>
  <c r="P1210" i="1"/>
  <c r="P1208" i="1"/>
  <c r="L1208" i="1"/>
  <c r="P1207" i="1"/>
  <c r="P1202" i="1"/>
  <c r="M1202" i="1"/>
  <c r="L1202" i="1"/>
  <c r="P1198" i="1"/>
  <c r="P1195" i="1"/>
  <c r="M1195" i="1"/>
  <c r="L1195" i="1"/>
  <c r="P1194" i="1"/>
  <c r="M1194" i="1"/>
  <c r="L1194" i="1"/>
  <c r="P1189" i="1"/>
  <c r="M1189" i="1"/>
  <c r="P1188" i="1"/>
  <c r="P1178" i="1"/>
  <c r="M1178" i="1"/>
  <c r="L1178" i="1"/>
  <c r="P1163" i="1"/>
  <c r="M1163" i="1"/>
  <c r="P1151" i="1"/>
  <c r="M1151" i="1"/>
  <c r="L1151" i="1"/>
  <c r="P1150" i="1"/>
  <c r="M1150" i="1"/>
  <c r="P1149" i="1"/>
  <c r="M1149" i="1"/>
  <c r="L1149" i="1"/>
  <c r="P1127" i="1"/>
  <c r="M1127" i="1"/>
  <c r="L1127" i="1"/>
  <c r="P1118" i="1"/>
  <c r="M1118" i="1"/>
  <c r="L1118" i="1"/>
  <c r="P1117" i="1"/>
  <c r="M1117" i="1"/>
  <c r="P1116" i="1"/>
  <c r="M1116" i="1"/>
  <c r="L1116" i="1"/>
  <c r="P1098" i="1"/>
  <c r="M1098" i="1"/>
  <c r="P1090" i="1"/>
  <c r="M1090" i="1"/>
  <c r="P1089" i="1"/>
  <c r="M1089" i="1"/>
  <c r="P1084" i="1"/>
  <c r="M1084" i="1"/>
  <c r="L1084" i="1"/>
  <c r="P1068" i="1"/>
  <c r="M1068" i="1"/>
  <c r="L1068" i="1"/>
  <c r="P1067" i="1"/>
  <c r="M1067" i="1"/>
  <c r="L1067" i="1"/>
  <c r="P1064" i="1"/>
  <c r="M1064" i="1"/>
  <c r="P1063" i="1"/>
  <c r="M1063" i="1"/>
  <c r="L1063" i="1"/>
  <c r="P1062" i="1"/>
  <c r="M1062" i="1"/>
  <c r="L1062" i="1"/>
  <c r="P1061" i="1"/>
  <c r="M1061" i="1"/>
  <c r="L1061" i="1"/>
  <c r="P1060" i="1"/>
  <c r="M1060" i="1"/>
  <c r="P1058" i="1"/>
  <c r="M1058" i="1"/>
  <c r="L1058" i="1"/>
  <c r="P1054" i="1"/>
  <c r="M1054" i="1"/>
  <c r="L1054" i="1"/>
  <c r="P1053" i="1"/>
  <c r="M1053" i="1"/>
  <c r="L1053" i="1"/>
  <c r="P1048" i="1"/>
  <c r="P1047" i="1"/>
  <c r="M1047" i="1"/>
  <c r="P1046" i="1"/>
  <c r="M1046" i="1"/>
  <c r="L1046" i="1"/>
  <c r="P1045" i="1"/>
  <c r="M1045" i="1"/>
  <c r="P1044" i="1"/>
  <c r="M1044" i="1"/>
  <c r="P1043" i="1"/>
  <c r="M1043" i="1"/>
  <c r="P1041" i="1"/>
  <c r="M1041" i="1"/>
  <c r="L1041" i="1"/>
  <c r="P1040" i="1"/>
  <c r="M1040" i="1"/>
  <c r="L1040" i="1"/>
  <c r="P1039" i="1"/>
  <c r="M1039" i="1"/>
  <c r="P1036" i="1"/>
  <c r="M1036" i="1"/>
  <c r="L1036" i="1"/>
  <c r="P1032" i="1"/>
  <c r="M1032" i="1"/>
  <c r="L1032" i="1"/>
  <c r="P1031" i="1"/>
  <c r="M1031" i="1"/>
  <c r="L1031" i="1"/>
  <c r="P1026" i="1"/>
  <c r="M1026" i="1"/>
  <c r="P1025" i="1"/>
  <c r="M1025" i="1"/>
  <c r="P1024" i="1"/>
  <c r="M1024" i="1"/>
  <c r="L1024" i="1"/>
  <c r="P1023" i="1"/>
  <c r="M1023" i="1"/>
  <c r="L1023" i="1"/>
  <c r="P1022" i="1"/>
  <c r="P1020" i="1"/>
  <c r="M1020" i="1"/>
  <c r="L1020" i="1"/>
  <c r="P1019" i="1"/>
  <c r="M1019" i="1"/>
  <c r="P1018" i="1"/>
  <c r="M1018" i="1"/>
  <c r="L1018" i="1"/>
  <c r="P1016" i="1"/>
  <c r="M1016" i="1"/>
  <c r="P1012" i="1"/>
  <c r="M1012" i="1"/>
  <c r="L1012" i="1"/>
  <c r="P1011" i="1"/>
  <c r="M1011" i="1"/>
  <c r="L1011" i="1"/>
  <c r="P1006" i="1"/>
  <c r="M1006" i="1"/>
  <c r="P1005" i="1"/>
  <c r="L1005" i="1"/>
  <c r="P1004" i="1"/>
  <c r="M1004" i="1"/>
  <c r="L1004" i="1"/>
  <c r="P1003" i="1"/>
  <c r="M1003" i="1"/>
  <c r="L1003" i="1"/>
  <c r="P1002" i="1"/>
  <c r="M1002" i="1"/>
  <c r="L1002" i="1"/>
  <c r="P1001" i="1"/>
  <c r="M1001" i="1"/>
  <c r="L1001" i="1"/>
  <c r="P999" i="1"/>
  <c r="M999" i="1"/>
  <c r="L999" i="1"/>
  <c r="P998" i="1"/>
  <c r="M998" i="1"/>
  <c r="L998" i="1"/>
  <c r="P997" i="1"/>
  <c r="M997" i="1"/>
  <c r="L997" i="1"/>
  <c r="P994" i="1"/>
  <c r="M994" i="1"/>
  <c r="P990" i="1"/>
  <c r="M990" i="1"/>
  <c r="L990" i="1"/>
  <c r="P985" i="1"/>
  <c r="M985" i="1"/>
  <c r="L985" i="1"/>
  <c r="P984" i="1"/>
  <c r="M984" i="1"/>
  <c r="L984" i="1"/>
  <c r="P983" i="1"/>
  <c r="P982" i="1"/>
  <c r="M982" i="1"/>
  <c r="L982" i="1"/>
  <c r="P981" i="1"/>
  <c r="M981" i="1"/>
  <c r="L981" i="1"/>
  <c r="P979" i="1"/>
  <c r="M979" i="1"/>
  <c r="P978" i="1"/>
  <c r="M978" i="1"/>
  <c r="P977" i="1"/>
  <c r="M977" i="1"/>
  <c r="L977" i="1"/>
  <c r="P976" i="1"/>
  <c r="M976" i="1"/>
  <c r="L976" i="1"/>
  <c r="P973" i="1"/>
  <c r="M973" i="1"/>
  <c r="P969" i="1"/>
  <c r="M969" i="1"/>
  <c r="P964" i="1"/>
  <c r="M964" i="1"/>
  <c r="L964" i="1"/>
  <c r="P963" i="1"/>
  <c r="M963" i="1"/>
  <c r="L963" i="1"/>
  <c r="P962" i="1"/>
  <c r="M962" i="1"/>
  <c r="P961" i="1"/>
  <c r="M961" i="1"/>
  <c r="P960" i="1"/>
  <c r="M960" i="1"/>
  <c r="P959" i="1"/>
  <c r="M959" i="1"/>
  <c r="L959" i="1"/>
  <c r="P957" i="1"/>
  <c r="M957" i="1"/>
  <c r="P956" i="1"/>
  <c r="M956" i="1"/>
  <c r="P955" i="1"/>
  <c r="M955" i="1"/>
  <c r="P954" i="1"/>
  <c r="M954" i="1"/>
  <c r="L954" i="1"/>
  <c r="P951" i="1"/>
  <c r="M951" i="1"/>
  <c r="L951" i="1"/>
  <c r="P947" i="1"/>
  <c r="M947" i="1"/>
  <c r="P946" i="1"/>
  <c r="M946" i="1"/>
  <c r="L946" i="1"/>
  <c r="P941" i="1"/>
  <c r="M941" i="1"/>
  <c r="L941" i="1"/>
  <c r="P940" i="1"/>
  <c r="M940" i="1"/>
  <c r="P939" i="1"/>
  <c r="P938" i="1"/>
  <c r="M938" i="1"/>
  <c r="L938" i="1"/>
  <c r="P937" i="1"/>
  <c r="M937" i="1"/>
  <c r="P936" i="1"/>
  <c r="M936" i="1"/>
  <c r="L936" i="1"/>
  <c r="P934" i="1"/>
  <c r="M934" i="1"/>
  <c r="P933" i="1"/>
  <c r="M933" i="1"/>
  <c r="L933" i="1"/>
  <c r="P931" i="1"/>
  <c r="M931" i="1"/>
  <c r="L931" i="1"/>
  <c r="P927" i="1"/>
  <c r="M927" i="1"/>
  <c r="P922" i="1"/>
  <c r="M922" i="1"/>
  <c r="P921" i="1"/>
  <c r="M921" i="1"/>
  <c r="L921" i="1"/>
  <c r="P920" i="1"/>
  <c r="M920" i="1"/>
  <c r="L920" i="1"/>
  <c r="P918" i="1"/>
  <c r="M918" i="1"/>
  <c r="P917" i="1"/>
  <c r="M917" i="1"/>
  <c r="L917" i="1"/>
  <c r="P915" i="1"/>
  <c r="M915" i="1"/>
  <c r="L915" i="1"/>
  <c r="P911" i="1"/>
  <c r="M911" i="1"/>
  <c r="L911" i="1"/>
  <c r="P906" i="1"/>
  <c r="M906" i="1"/>
  <c r="P905" i="1"/>
  <c r="M905" i="1"/>
  <c r="L905" i="1"/>
  <c r="P904" i="1"/>
  <c r="M904" i="1"/>
  <c r="L904" i="1"/>
  <c r="P902" i="1"/>
  <c r="M902" i="1"/>
  <c r="L902" i="1"/>
  <c r="P901" i="1"/>
  <c r="M901" i="1"/>
  <c r="L901" i="1"/>
  <c r="P899" i="1"/>
  <c r="M899" i="1"/>
  <c r="L899" i="1"/>
  <c r="P895" i="1"/>
  <c r="M895" i="1"/>
  <c r="L895" i="1"/>
  <c r="P890" i="1"/>
  <c r="L890" i="1"/>
  <c r="P889" i="1"/>
  <c r="M889" i="1"/>
  <c r="P888" i="1"/>
  <c r="M888" i="1"/>
  <c r="L888" i="1"/>
  <c r="P886" i="1"/>
  <c r="M886" i="1"/>
  <c r="L886" i="1"/>
  <c r="P885" i="1"/>
  <c r="M885" i="1"/>
  <c r="L885" i="1"/>
  <c r="P883" i="1"/>
  <c r="M883" i="1"/>
  <c r="P879" i="1"/>
  <c r="M879" i="1"/>
  <c r="L879" i="1"/>
  <c r="P878" i="1"/>
  <c r="M878" i="1"/>
  <c r="L878" i="1"/>
  <c r="P873" i="1"/>
  <c r="M873" i="1"/>
  <c r="L873" i="1"/>
  <c r="P872" i="1"/>
  <c r="M872" i="1"/>
  <c r="L872" i="1"/>
  <c r="P871" i="1"/>
  <c r="M871" i="1"/>
  <c r="L871" i="1"/>
  <c r="P869" i="1"/>
  <c r="M869" i="1"/>
  <c r="L869" i="1"/>
  <c r="P868" i="1"/>
  <c r="M868" i="1"/>
  <c r="P865" i="1"/>
  <c r="M865" i="1"/>
  <c r="L865" i="1"/>
  <c r="P861" i="1"/>
  <c r="M861" i="1"/>
  <c r="P856" i="1"/>
  <c r="M856" i="1"/>
  <c r="L856" i="1"/>
  <c r="P855" i="1"/>
  <c r="M855" i="1"/>
  <c r="L855" i="1"/>
  <c r="P854" i="1"/>
  <c r="M854" i="1"/>
  <c r="P853" i="1"/>
  <c r="M853" i="1"/>
  <c r="L853" i="1"/>
  <c r="P851" i="1"/>
  <c r="M851" i="1"/>
  <c r="L851" i="1"/>
  <c r="P850" i="1"/>
  <c r="M850" i="1"/>
  <c r="L850" i="1"/>
  <c r="P848" i="1"/>
  <c r="M848" i="1"/>
  <c r="P844" i="1"/>
  <c r="M844" i="1"/>
  <c r="L844" i="1"/>
  <c r="P839" i="1"/>
  <c r="M839" i="1"/>
  <c r="L839" i="1"/>
  <c r="P838" i="1"/>
  <c r="M838" i="1"/>
  <c r="L838" i="1"/>
  <c r="P837" i="1"/>
  <c r="M837" i="1"/>
  <c r="L837" i="1"/>
  <c r="P835" i="1"/>
  <c r="M835" i="1"/>
  <c r="P834" i="1"/>
  <c r="M834" i="1"/>
  <c r="L834" i="1"/>
  <c r="P833" i="1"/>
  <c r="M833" i="1"/>
  <c r="L833" i="1"/>
  <c r="P832" i="1"/>
  <c r="M832" i="1"/>
  <c r="L832" i="1"/>
  <c r="P830" i="1"/>
  <c r="M830" i="1"/>
  <c r="P829" i="1"/>
  <c r="M829" i="1"/>
  <c r="L829" i="1"/>
  <c r="P826" i="1"/>
  <c r="M826" i="1"/>
  <c r="L826" i="1"/>
  <c r="P824" i="1"/>
  <c r="M824" i="1"/>
  <c r="L824" i="1"/>
  <c r="P822" i="1"/>
  <c r="M822" i="1"/>
  <c r="L822" i="1"/>
  <c r="P821" i="1"/>
  <c r="M821" i="1"/>
  <c r="L821" i="1"/>
  <c r="P820" i="1"/>
  <c r="M820" i="1"/>
  <c r="L820" i="1"/>
  <c r="P818" i="1"/>
  <c r="M818" i="1"/>
  <c r="L818" i="1"/>
  <c r="P817" i="1"/>
  <c r="M817" i="1"/>
  <c r="L817" i="1"/>
  <c r="P814" i="1"/>
  <c r="M814" i="1"/>
  <c r="L814" i="1"/>
  <c r="P812" i="1"/>
  <c r="M812" i="1"/>
  <c r="L812" i="1"/>
  <c r="P810" i="1"/>
  <c r="M810" i="1"/>
  <c r="L810" i="1"/>
  <c r="P809" i="1"/>
  <c r="M809" i="1"/>
  <c r="L809" i="1"/>
  <c r="P808" i="1"/>
  <c r="M808" i="1"/>
  <c r="L808" i="1"/>
  <c r="P804" i="1"/>
  <c r="M804" i="1"/>
  <c r="L804" i="1"/>
  <c r="P803" i="1"/>
  <c r="M803" i="1"/>
  <c r="L803" i="1"/>
  <c r="P800" i="1"/>
  <c r="M800" i="1"/>
  <c r="P798" i="1"/>
  <c r="M798" i="1"/>
  <c r="L798" i="1"/>
  <c r="P796" i="1"/>
  <c r="L796" i="1"/>
  <c r="P795" i="1"/>
  <c r="M795" i="1"/>
  <c r="L795" i="1"/>
  <c r="P794" i="1"/>
  <c r="M794" i="1"/>
  <c r="P790" i="1"/>
  <c r="M790" i="1"/>
  <c r="L790" i="1"/>
  <c r="P789" i="1"/>
  <c r="M789" i="1"/>
  <c r="L789" i="1"/>
  <c r="P786" i="1"/>
  <c r="M786" i="1"/>
  <c r="L786" i="1"/>
  <c r="P784" i="1"/>
  <c r="M784" i="1"/>
  <c r="P782" i="1"/>
  <c r="M782" i="1"/>
  <c r="L782" i="1"/>
  <c r="P781" i="1"/>
  <c r="M781" i="1"/>
  <c r="L781" i="1"/>
  <c r="P780" i="1"/>
  <c r="M780" i="1"/>
  <c r="L780" i="1"/>
  <c r="P776" i="1"/>
  <c r="M776" i="1"/>
  <c r="P775" i="1"/>
  <c r="M775" i="1"/>
  <c r="L775" i="1"/>
  <c r="P772" i="1"/>
  <c r="M772" i="1"/>
  <c r="L772" i="1"/>
  <c r="P769" i="1"/>
  <c r="M769" i="1"/>
  <c r="L769" i="1"/>
  <c r="P768" i="1"/>
  <c r="M768" i="1"/>
  <c r="P761" i="1"/>
  <c r="M761" i="1"/>
  <c r="L761" i="1"/>
  <c r="P760" i="1"/>
  <c r="M760" i="1"/>
  <c r="L760" i="1"/>
  <c r="P759" i="1"/>
  <c r="M759" i="1"/>
  <c r="L759" i="1"/>
  <c r="P743" i="1"/>
  <c r="M743" i="1"/>
  <c r="L743" i="1"/>
  <c r="P742" i="1"/>
  <c r="M742" i="1"/>
  <c r="L742" i="1"/>
  <c r="P736" i="1"/>
  <c r="M736" i="1"/>
  <c r="L736" i="1"/>
  <c r="P735" i="1"/>
  <c r="M735" i="1"/>
  <c r="L735" i="1"/>
  <c r="P734" i="1"/>
  <c r="M734" i="1"/>
  <c r="P733" i="1"/>
  <c r="M733" i="1"/>
  <c r="L733" i="1"/>
  <c r="P732" i="1"/>
  <c r="M732" i="1"/>
  <c r="L732" i="1"/>
  <c r="P730" i="1"/>
  <c r="M730" i="1"/>
  <c r="L730" i="1"/>
  <c r="P729" i="1"/>
  <c r="M729" i="1"/>
  <c r="L729" i="1"/>
  <c r="P725" i="1"/>
  <c r="M725" i="1"/>
  <c r="L725" i="1"/>
  <c r="P720" i="1"/>
  <c r="M720" i="1"/>
  <c r="L720" i="1"/>
  <c r="P719" i="1"/>
  <c r="M719" i="1"/>
  <c r="P718" i="1"/>
  <c r="M718" i="1"/>
  <c r="L718" i="1"/>
  <c r="P716" i="1"/>
  <c r="M716" i="1"/>
  <c r="P715" i="1"/>
  <c r="M715" i="1"/>
  <c r="P714" i="1"/>
  <c r="M714" i="1"/>
  <c r="L714" i="1"/>
  <c r="P711" i="1"/>
  <c r="L711" i="1"/>
  <c r="P710" i="1"/>
  <c r="M710" i="1"/>
  <c r="L710" i="1"/>
  <c r="P708" i="1"/>
  <c r="M708" i="1"/>
  <c r="L708" i="1"/>
  <c r="P706" i="1"/>
  <c r="M706" i="1"/>
  <c r="L706" i="1"/>
  <c r="P705" i="1"/>
  <c r="M705" i="1"/>
  <c r="L705" i="1"/>
  <c r="P703" i="1"/>
  <c r="M703" i="1"/>
  <c r="P696" i="1"/>
  <c r="M696" i="1"/>
  <c r="L696" i="1"/>
  <c r="P695" i="1"/>
  <c r="M695" i="1"/>
  <c r="L695" i="1"/>
  <c r="P688" i="1"/>
  <c r="M688" i="1"/>
  <c r="P687" i="1"/>
  <c r="M687" i="1"/>
  <c r="L687" i="1"/>
  <c r="P686" i="1"/>
  <c r="M686" i="1"/>
  <c r="P685" i="1"/>
  <c r="M685" i="1"/>
  <c r="L685" i="1"/>
  <c r="P684" i="1"/>
  <c r="M684" i="1"/>
  <c r="P682" i="1"/>
  <c r="M682" i="1"/>
  <c r="L682" i="1"/>
  <c r="P681" i="1"/>
  <c r="M681" i="1"/>
  <c r="L681" i="1"/>
  <c r="P680" i="1"/>
  <c r="M680" i="1"/>
  <c r="L680" i="1"/>
  <c r="P679" i="1"/>
  <c r="M679" i="1"/>
  <c r="L679" i="1"/>
  <c r="P678" i="1"/>
  <c r="M678" i="1"/>
  <c r="P675" i="1"/>
  <c r="M675" i="1"/>
  <c r="P674" i="1"/>
  <c r="M674" i="1"/>
  <c r="L674" i="1"/>
  <c r="P670" i="1"/>
  <c r="M670" i="1"/>
  <c r="L670" i="1"/>
  <c r="P668" i="1"/>
  <c r="M668" i="1"/>
  <c r="L668" i="1"/>
  <c r="P667" i="1"/>
  <c r="M667" i="1"/>
  <c r="L667" i="1"/>
  <c r="P666" i="1"/>
  <c r="M666" i="1"/>
  <c r="L666" i="1"/>
  <c r="P659" i="1"/>
  <c r="M659" i="1"/>
  <c r="L659" i="1"/>
  <c r="P658" i="1"/>
  <c r="M658" i="1"/>
  <c r="L658" i="1"/>
  <c r="P652" i="1"/>
  <c r="M652" i="1"/>
  <c r="P651" i="1"/>
  <c r="L651" i="1"/>
  <c r="P650" i="1"/>
  <c r="M650" i="1"/>
  <c r="P649" i="1"/>
  <c r="M649" i="1"/>
  <c r="P648" i="1"/>
  <c r="M648" i="1"/>
  <c r="P647" i="1"/>
  <c r="M647" i="1"/>
  <c r="P646" i="1"/>
  <c r="M646" i="1"/>
  <c r="L646" i="1"/>
  <c r="P644" i="1"/>
  <c r="M644" i="1"/>
  <c r="P643" i="1"/>
  <c r="M643" i="1"/>
  <c r="L643" i="1"/>
  <c r="P642" i="1"/>
  <c r="M642" i="1"/>
  <c r="P641" i="1"/>
  <c r="M641" i="1"/>
  <c r="L641" i="1"/>
  <c r="P638" i="1"/>
  <c r="M638" i="1"/>
  <c r="L638" i="1"/>
  <c r="P637" i="1"/>
  <c r="M637" i="1"/>
  <c r="L637" i="1"/>
  <c r="P634" i="1"/>
  <c r="M634" i="1"/>
  <c r="L634" i="1"/>
  <c r="P625" i="1"/>
  <c r="M625" i="1"/>
  <c r="P624" i="1"/>
  <c r="M624" i="1"/>
  <c r="K624" i="1"/>
  <c r="N624" i="1" s="1"/>
  <c r="P618" i="1"/>
  <c r="M618" i="1"/>
  <c r="P617" i="1"/>
  <c r="M617" i="1"/>
  <c r="L617" i="1"/>
  <c r="P616" i="1"/>
  <c r="M616" i="1"/>
  <c r="P615" i="1"/>
  <c r="M615" i="1"/>
  <c r="K615" i="1"/>
  <c r="N615" i="1" s="1"/>
  <c r="P614" i="1"/>
  <c r="M614" i="1"/>
  <c r="P613" i="1"/>
  <c r="M613" i="1"/>
  <c r="L613" i="1"/>
  <c r="P611" i="1"/>
  <c r="M611" i="1"/>
  <c r="L611" i="1"/>
  <c r="P610" i="1"/>
  <c r="M610" i="1"/>
  <c r="L610" i="1"/>
  <c r="P609" i="1"/>
  <c r="M609" i="1"/>
  <c r="P606" i="1"/>
  <c r="M606" i="1"/>
  <c r="L606" i="1"/>
  <c r="P605" i="1"/>
  <c r="M605" i="1"/>
  <c r="L605" i="1"/>
  <c r="P604" i="1"/>
  <c r="M604" i="1"/>
  <c r="L604" i="1"/>
  <c r="P602" i="1"/>
  <c r="M602" i="1"/>
  <c r="L602" i="1"/>
  <c r="P599" i="1"/>
  <c r="M599" i="1"/>
  <c r="P591" i="1"/>
  <c r="M591" i="1"/>
  <c r="L591" i="1"/>
  <c r="P585" i="1"/>
  <c r="L585" i="1"/>
  <c r="P584" i="1"/>
  <c r="M584" i="1"/>
  <c r="L584" i="1"/>
  <c r="P583" i="1"/>
  <c r="M583" i="1"/>
  <c r="P582" i="1"/>
  <c r="M582" i="1"/>
  <c r="L582" i="1"/>
  <c r="P581" i="1"/>
  <c r="M581" i="1"/>
  <c r="L581" i="1"/>
  <c r="P579" i="1"/>
  <c r="M579" i="1"/>
  <c r="L579" i="1"/>
  <c r="P578" i="1"/>
  <c r="M578" i="1"/>
  <c r="P577" i="1"/>
  <c r="M577" i="1"/>
  <c r="L577" i="1"/>
  <c r="P574" i="1"/>
  <c r="M574" i="1"/>
  <c r="K574" i="1"/>
  <c r="N574" i="1" s="1"/>
  <c r="P573" i="1"/>
  <c r="M573" i="1"/>
  <c r="L573" i="1"/>
  <c r="P571" i="1"/>
  <c r="M571" i="1"/>
  <c r="P570" i="1"/>
  <c r="M570" i="1"/>
  <c r="L570" i="1"/>
  <c r="P564" i="1"/>
  <c r="M564" i="1"/>
  <c r="L564" i="1"/>
  <c r="P558" i="1"/>
  <c r="M558" i="1"/>
  <c r="L558" i="1"/>
  <c r="P557" i="1"/>
  <c r="M557" i="1"/>
  <c r="P556" i="1"/>
  <c r="M556" i="1"/>
  <c r="L556" i="1"/>
  <c r="P555" i="1"/>
  <c r="M555" i="1"/>
  <c r="K555" i="1"/>
  <c r="N555" i="1" s="1"/>
  <c r="P553" i="1"/>
  <c r="M553" i="1"/>
  <c r="L553" i="1"/>
  <c r="P552" i="1"/>
  <c r="M552" i="1"/>
  <c r="P551" i="1"/>
  <c r="M551" i="1"/>
  <c r="L551" i="1"/>
  <c r="P548" i="1"/>
  <c r="M548" i="1"/>
  <c r="L548" i="1"/>
  <c r="P547" i="1"/>
  <c r="M547" i="1"/>
  <c r="P545" i="1"/>
  <c r="M545" i="1"/>
  <c r="P544" i="1"/>
  <c r="M544" i="1"/>
  <c r="L544" i="1"/>
  <c r="P537" i="1"/>
  <c r="M537" i="1"/>
  <c r="L537" i="1"/>
  <c r="P536" i="1"/>
  <c r="M536" i="1"/>
  <c r="L536" i="1"/>
  <c r="P530" i="1"/>
  <c r="M530" i="1"/>
  <c r="L530" i="1"/>
  <c r="P529" i="1"/>
  <c r="M529" i="1"/>
  <c r="L529" i="1"/>
  <c r="P528" i="1"/>
  <c r="L528" i="1"/>
  <c r="P527" i="1"/>
  <c r="M527" i="1"/>
  <c r="L527" i="1"/>
  <c r="P525" i="1"/>
  <c r="M525" i="1"/>
  <c r="P524" i="1"/>
  <c r="M524" i="1"/>
  <c r="L524" i="1"/>
  <c r="P523" i="1"/>
  <c r="M523" i="1"/>
  <c r="K523" i="1"/>
  <c r="N523" i="1" s="1"/>
  <c r="P522" i="1"/>
  <c r="M522" i="1"/>
  <c r="L522" i="1"/>
  <c r="P519" i="1"/>
  <c r="M519" i="1"/>
  <c r="P518" i="1"/>
  <c r="M518" i="1"/>
  <c r="L518" i="1"/>
  <c r="P516" i="1"/>
  <c r="L516" i="1"/>
  <c r="P514" i="1"/>
  <c r="M514" i="1"/>
  <c r="L514" i="1"/>
  <c r="P513" i="1"/>
  <c r="M513" i="1"/>
  <c r="L513" i="1"/>
  <c r="P510" i="1"/>
  <c r="M510" i="1"/>
  <c r="L510" i="1"/>
  <c r="P505" i="1"/>
  <c r="M505" i="1"/>
  <c r="L505" i="1"/>
  <c r="P500" i="1"/>
  <c r="M500" i="1"/>
  <c r="L500" i="1"/>
  <c r="P499" i="1"/>
  <c r="M499" i="1"/>
  <c r="L499" i="1"/>
  <c r="P493" i="1"/>
  <c r="M493" i="1"/>
  <c r="P492" i="1"/>
  <c r="L492" i="1"/>
  <c r="P491" i="1"/>
  <c r="M491" i="1"/>
  <c r="L491" i="1"/>
  <c r="P490" i="1"/>
  <c r="M490" i="1"/>
  <c r="L490" i="1"/>
  <c r="P489" i="1"/>
  <c r="M489" i="1"/>
  <c r="L489" i="1"/>
  <c r="P488" i="1"/>
  <c r="M488" i="1"/>
  <c r="K488" i="1"/>
  <c r="N488" i="1" s="1"/>
  <c r="P486" i="1"/>
  <c r="M486" i="1"/>
  <c r="L486" i="1"/>
  <c r="P485" i="1"/>
  <c r="M485" i="1"/>
  <c r="L485" i="1"/>
  <c r="P484" i="1"/>
  <c r="M484" i="1"/>
  <c r="L484" i="1"/>
  <c r="P483" i="1"/>
  <c r="L483" i="1"/>
  <c r="P480" i="1"/>
  <c r="M480" i="1"/>
  <c r="L480" i="1"/>
  <c r="P479" i="1"/>
  <c r="M479" i="1"/>
  <c r="P477" i="1"/>
  <c r="M477" i="1"/>
  <c r="L477" i="1"/>
  <c r="P475" i="1"/>
  <c r="M475" i="1"/>
  <c r="K475" i="1"/>
  <c r="N475" i="1" s="1"/>
  <c r="P474" i="1"/>
  <c r="M474" i="1"/>
  <c r="L474" i="1"/>
  <c r="P469" i="1"/>
  <c r="M469" i="1"/>
  <c r="P465" i="1"/>
  <c r="M465" i="1"/>
  <c r="L465" i="1"/>
  <c r="P461" i="1"/>
  <c r="L461" i="1"/>
  <c r="P455" i="1"/>
  <c r="M455" i="1"/>
  <c r="L455" i="1"/>
  <c r="P454" i="1"/>
  <c r="M454" i="1"/>
  <c r="L454" i="1"/>
  <c r="P453" i="1"/>
  <c r="M453" i="1"/>
  <c r="L453" i="1"/>
  <c r="P452" i="1"/>
  <c r="M452" i="1"/>
  <c r="P451" i="1"/>
  <c r="M451" i="1"/>
  <c r="P450" i="1"/>
  <c r="M450" i="1"/>
  <c r="L450" i="1"/>
  <c r="P448" i="1"/>
  <c r="M448" i="1"/>
  <c r="P447" i="1"/>
  <c r="L447" i="1"/>
  <c r="P446" i="1"/>
  <c r="M446" i="1"/>
  <c r="L446" i="1"/>
  <c r="P445" i="1"/>
  <c r="M445" i="1"/>
  <c r="L445" i="1"/>
  <c r="P441" i="1"/>
  <c r="M441" i="1"/>
  <c r="L441" i="1"/>
  <c r="P440" i="1"/>
  <c r="M440" i="1"/>
  <c r="L440" i="1"/>
  <c r="P439" i="1"/>
  <c r="M439" i="1"/>
  <c r="L439" i="1"/>
  <c r="P438" i="1"/>
  <c r="M438" i="1"/>
  <c r="L438" i="1"/>
  <c r="P436" i="1"/>
  <c r="M436" i="1"/>
  <c r="L436" i="1"/>
  <c r="P435" i="1"/>
  <c r="L435" i="1"/>
  <c r="P433" i="1"/>
  <c r="M433" i="1"/>
  <c r="L433" i="1"/>
  <c r="P432" i="1"/>
  <c r="M432" i="1"/>
  <c r="P424" i="1"/>
  <c r="M424" i="1"/>
  <c r="P420" i="1"/>
  <c r="M420" i="1"/>
  <c r="L420" i="1"/>
  <c r="P413" i="1"/>
  <c r="M413" i="1"/>
  <c r="L413" i="1"/>
  <c r="P412" i="1"/>
  <c r="M412" i="1"/>
  <c r="L412" i="1"/>
  <c r="P411" i="1"/>
  <c r="M411" i="1"/>
  <c r="L411" i="1"/>
  <c r="P410" i="1"/>
  <c r="L410" i="1"/>
  <c r="P409" i="1"/>
  <c r="M409" i="1"/>
  <c r="P407" i="1"/>
  <c r="M407" i="1"/>
  <c r="P406" i="1"/>
  <c r="M406" i="1"/>
  <c r="L406" i="1"/>
  <c r="P405" i="1"/>
  <c r="M405" i="1"/>
  <c r="L405" i="1"/>
  <c r="P402" i="1"/>
  <c r="M402" i="1"/>
  <c r="L402" i="1"/>
  <c r="P401" i="1"/>
  <c r="M401" i="1"/>
  <c r="P400" i="1"/>
  <c r="M400" i="1"/>
  <c r="L400" i="1"/>
  <c r="P398" i="1"/>
  <c r="L398" i="1"/>
  <c r="P397" i="1"/>
  <c r="M397" i="1"/>
  <c r="P387" i="1"/>
  <c r="M387" i="1"/>
  <c r="P386" i="1"/>
  <c r="L386" i="1"/>
  <c r="P380" i="1"/>
  <c r="L380" i="1"/>
  <c r="P379" i="1"/>
  <c r="M379" i="1"/>
  <c r="L379" i="1"/>
  <c r="P378" i="1"/>
  <c r="M378" i="1"/>
  <c r="L378" i="1"/>
  <c r="P377" i="1"/>
  <c r="M377" i="1"/>
  <c r="L377" i="1"/>
  <c r="P376" i="1"/>
  <c r="M376" i="1"/>
  <c r="L376" i="1"/>
  <c r="P374" i="1"/>
  <c r="M374" i="1"/>
  <c r="L374" i="1"/>
  <c r="P373" i="1"/>
  <c r="M373" i="1"/>
  <c r="P372" i="1"/>
  <c r="M372" i="1"/>
  <c r="P369" i="1"/>
  <c r="M369" i="1"/>
  <c r="L369" i="1"/>
  <c r="P368" i="1"/>
  <c r="M368" i="1"/>
  <c r="P366" i="1"/>
  <c r="M366" i="1"/>
  <c r="P365" i="1"/>
  <c r="M365" i="1"/>
  <c r="L365" i="1"/>
  <c r="P354" i="1"/>
  <c r="M354" i="1"/>
  <c r="L354" i="1"/>
  <c r="P348" i="1"/>
  <c r="M348" i="1"/>
  <c r="L348" i="1"/>
  <c r="P347" i="1"/>
  <c r="M347" i="1"/>
  <c r="P346" i="1"/>
  <c r="M346" i="1"/>
  <c r="L346" i="1"/>
  <c r="P345" i="1"/>
  <c r="L345" i="1"/>
  <c r="P343" i="1"/>
  <c r="M343" i="1"/>
  <c r="L343" i="1"/>
  <c r="P342" i="1"/>
  <c r="M342" i="1"/>
  <c r="L342" i="1"/>
  <c r="P341" i="1"/>
  <c r="M341" i="1"/>
  <c r="L341" i="1"/>
  <c r="P337" i="1"/>
  <c r="M337" i="1"/>
  <c r="L337" i="1"/>
  <c r="P336" i="1"/>
  <c r="M336" i="1"/>
  <c r="L336" i="1"/>
  <c r="P334" i="1"/>
  <c r="M334" i="1"/>
  <c r="L334" i="1"/>
  <c r="P333" i="1"/>
  <c r="M333" i="1"/>
  <c r="P329" i="1"/>
  <c r="L329" i="1"/>
  <c r="P325" i="1"/>
  <c r="M325" i="1"/>
  <c r="P320" i="1"/>
  <c r="M320" i="1"/>
  <c r="P314" i="1"/>
  <c r="M314" i="1"/>
  <c r="L314" i="1"/>
  <c r="P313" i="1"/>
  <c r="M313" i="1"/>
  <c r="P312" i="1"/>
  <c r="M312" i="1"/>
  <c r="P311" i="1"/>
  <c r="M311" i="1"/>
  <c r="P310" i="1"/>
  <c r="M310" i="1"/>
  <c r="L310" i="1"/>
  <c r="P308" i="1"/>
  <c r="L308" i="1"/>
  <c r="P307" i="1"/>
  <c r="M307" i="1"/>
  <c r="L307" i="1"/>
  <c r="P302" i="1"/>
  <c r="M302" i="1"/>
  <c r="P301" i="1"/>
  <c r="M301" i="1"/>
  <c r="L301" i="1"/>
  <c r="P299" i="1"/>
  <c r="L299" i="1"/>
  <c r="P298" i="1"/>
  <c r="M298" i="1"/>
  <c r="L298" i="1"/>
  <c r="P293" i="1"/>
  <c r="M293" i="1"/>
  <c r="L293" i="1"/>
  <c r="P292" i="1"/>
  <c r="M292" i="1"/>
  <c r="P290" i="1"/>
  <c r="M290" i="1"/>
  <c r="P289" i="1"/>
  <c r="M289" i="1"/>
  <c r="P284" i="1"/>
  <c r="M284" i="1"/>
  <c r="P283" i="1"/>
  <c r="M283" i="1"/>
  <c r="L283" i="1"/>
  <c r="P281" i="1"/>
  <c r="M281" i="1"/>
  <c r="L281" i="1"/>
  <c r="P276" i="1"/>
  <c r="M276" i="1"/>
  <c r="P275" i="1"/>
  <c r="M275" i="1"/>
  <c r="P273" i="1"/>
  <c r="M273" i="1"/>
  <c r="L273" i="1"/>
  <c r="P272" i="1"/>
  <c r="L272" i="1"/>
  <c r="P267" i="1"/>
  <c r="M267" i="1"/>
  <c r="L267" i="1"/>
  <c r="P266" i="1"/>
  <c r="M266" i="1"/>
  <c r="P264" i="1"/>
  <c r="M264" i="1"/>
  <c r="L264" i="1"/>
  <c r="P263" i="1"/>
  <c r="L263" i="1"/>
  <c r="P258" i="1"/>
  <c r="M258" i="1"/>
  <c r="P257" i="1"/>
  <c r="M257" i="1"/>
  <c r="P255" i="1"/>
  <c r="M255" i="1"/>
  <c r="P254" i="1"/>
  <c r="M254" i="1"/>
  <c r="P249" i="1"/>
  <c r="M249" i="1"/>
  <c r="P248" i="1"/>
  <c r="M248" i="1"/>
  <c r="P246" i="1"/>
  <c r="M246" i="1"/>
  <c r="L246" i="1"/>
  <c r="P244" i="1"/>
  <c r="M244" i="1"/>
  <c r="L244" i="1"/>
  <c r="P243" i="1"/>
  <c r="M243" i="1"/>
  <c r="P241" i="1"/>
  <c r="M241" i="1"/>
  <c r="P240" i="1"/>
  <c r="M240" i="1"/>
  <c r="L240" i="1"/>
  <c r="P239" i="1"/>
  <c r="L239" i="1"/>
  <c r="P238" i="1"/>
  <c r="M238" i="1"/>
  <c r="L238" i="1"/>
  <c r="P237" i="1"/>
  <c r="M237" i="1"/>
  <c r="P236" i="1"/>
  <c r="M236" i="1"/>
  <c r="L236" i="1"/>
  <c r="P232" i="1"/>
  <c r="L232" i="1"/>
  <c r="P230" i="1"/>
  <c r="M230" i="1"/>
  <c r="P229" i="1"/>
  <c r="M229" i="1"/>
  <c r="P228" i="1"/>
  <c r="M228" i="1"/>
  <c r="L228" i="1"/>
  <c r="P227" i="1"/>
  <c r="L227" i="1"/>
  <c r="P226" i="1"/>
  <c r="M226" i="1"/>
  <c r="L226" i="1"/>
  <c r="P225" i="1"/>
  <c r="M225" i="1"/>
  <c r="P224" i="1"/>
  <c r="M224" i="1"/>
  <c r="L224" i="1"/>
  <c r="P223" i="1"/>
  <c r="L223" i="1"/>
  <c r="P222" i="1"/>
  <c r="M222" i="1"/>
  <c r="P221" i="1"/>
  <c r="M221" i="1"/>
  <c r="P220" i="1"/>
  <c r="M220" i="1"/>
  <c r="L220" i="1"/>
  <c r="P219" i="1"/>
  <c r="L219" i="1"/>
  <c r="P218" i="1"/>
  <c r="M218" i="1"/>
  <c r="L218" i="1"/>
  <c r="P216" i="1"/>
  <c r="M216" i="1"/>
  <c r="P214" i="1"/>
  <c r="M214" i="1"/>
  <c r="L214" i="1"/>
  <c r="P213" i="1"/>
  <c r="L213" i="1"/>
  <c r="P207" i="1"/>
  <c r="M207" i="1"/>
  <c r="P206" i="1"/>
  <c r="M206" i="1"/>
  <c r="P205" i="1"/>
  <c r="M205" i="1"/>
  <c r="L205" i="1"/>
  <c r="P204" i="1"/>
  <c r="M204" i="1"/>
  <c r="L204" i="1"/>
  <c r="P203" i="1"/>
  <c r="M203" i="1"/>
  <c r="P202" i="1"/>
  <c r="M202" i="1"/>
  <c r="P199" i="1"/>
  <c r="M199" i="1"/>
  <c r="P198" i="1"/>
  <c r="L198" i="1"/>
  <c r="P197" i="1"/>
  <c r="M197" i="1"/>
  <c r="P196" i="1"/>
  <c r="M196" i="1"/>
  <c r="P195" i="1"/>
  <c r="M195" i="1"/>
  <c r="P194" i="1"/>
  <c r="M194" i="1"/>
  <c r="P193" i="1"/>
  <c r="M193" i="1"/>
  <c r="P191" i="1"/>
  <c r="M191" i="1"/>
  <c r="P185" i="1"/>
  <c r="M185" i="1"/>
  <c r="P184" i="1"/>
  <c r="M184" i="1"/>
  <c r="L184" i="1"/>
  <c r="P183" i="1"/>
  <c r="M183" i="1"/>
  <c r="L183" i="1"/>
  <c r="P155" i="1"/>
  <c r="M155" i="1"/>
  <c r="P58" i="1"/>
  <c r="M58" i="1"/>
  <c r="P57" i="1"/>
  <c r="M57" i="1"/>
  <c r="L57" i="1"/>
  <c r="P56" i="1"/>
  <c r="M56" i="1"/>
  <c r="L56" i="1"/>
  <c r="M55" i="1"/>
  <c r="L55" i="1"/>
  <c r="P54" i="1"/>
  <c r="P49" i="1"/>
  <c r="M49" i="1"/>
  <c r="P48" i="1"/>
  <c r="M48" i="1"/>
  <c r="P19" i="1"/>
  <c r="M19" i="1"/>
  <c r="P18" i="1"/>
  <c r="M18" i="1"/>
  <c r="P17" i="1"/>
  <c r="M17" i="1"/>
  <c r="L17" i="1"/>
  <c r="P16" i="1"/>
  <c r="L16" i="1"/>
  <c r="P15" i="1"/>
  <c r="M15" i="1"/>
  <c r="P14" i="1"/>
  <c r="M14" i="1"/>
  <c r="L950" i="1"/>
  <c r="L331" i="1"/>
  <c r="L1280" i="1"/>
  <c r="L1263" i="1"/>
  <c r="L1259" i="1"/>
  <c r="L1216" i="1"/>
  <c r="L1214" i="1"/>
  <c r="L1212" i="1"/>
  <c r="L1210" i="1"/>
  <c r="L1209" i="1"/>
  <c r="L1316" i="1"/>
  <c r="K981" i="1"/>
  <c r="N981" i="1" s="1"/>
  <c r="K606" i="1"/>
  <c r="N606" i="1" s="1"/>
  <c r="K985" i="1"/>
  <c r="N985" i="1" s="1"/>
  <c r="K1202" i="1"/>
  <c r="N1202" i="1" s="1"/>
  <c r="K973" i="1"/>
  <c r="N973" i="1" s="1"/>
  <c r="K997" i="1"/>
  <c r="N997" i="1" s="1"/>
  <c r="L448" i="1"/>
  <c r="L552" i="1"/>
  <c r="L557" i="1"/>
  <c r="L625" i="1"/>
  <c r="L650" i="1"/>
  <c r="L652" i="1"/>
  <c r="L684" i="1"/>
  <c r="L688" i="1"/>
  <c r="L719" i="1"/>
  <c r="L734" i="1"/>
  <c r="K759" i="1"/>
  <c r="N759" i="1" s="1"/>
  <c r="L768" i="1"/>
  <c r="L776" i="1"/>
  <c r="L784" i="1"/>
  <c r="L794" i="1"/>
  <c r="K809" i="1"/>
  <c r="N809" i="1" s="1"/>
  <c r="L830" i="1"/>
  <c r="L835" i="1"/>
  <c r="L848" i="1"/>
  <c r="K854" i="1"/>
  <c r="N854" i="1" s="1"/>
  <c r="L854" i="1"/>
  <c r="L861" i="1"/>
  <c r="K873" i="1"/>
  <c r="N873" i="1" s="1"/>
  <c r="L883" i="1"/>
  <c r="K889" i="1"/>
  <c r="N889" i="1" s="1"/>
  <c r="L889" i="1"/>
  <c r="K902" i="1"/>
  <c r="N902" i="1" s="1"/>
  <c r="L918" i="1"/>
  <c r="L922" i="1"/>
  <c r="L927" i="1"/>
  <c r="K936" i="1"/>
  <c r="N936" i="1" s="1"/>
  <c r="L940" i="1"/>
  <c r="L947" i="1"/>
  <c r="K951" i="1"/>
  <c r="N951" i="1" s="1"/>
  <c r="L956" i="1"/>
  <c r="L961" i="1"/>
  <c r="K962" i="1"/>
  <c r="N962" i="1" s="1"/>
  <c r="L973" i="1"/>
  <c r="L994" i="1"/>
  <c r="K1151" i="1"/>
  <c r="N1151" i="1" s="1"/>
  <c r="L1189" i="1"/>
  <c r="K1002" i="1"/>
  <c r="N1002" i="1" s="1"/>
  <c r="K1023" i="1"/>
  <c r="N1023" i="1" s="1"/>
  <c r="K1024" i="1"/>
  <c r="N1024" i="1" s="1"/>
  <c r="K1031" i="1"/>
  <c r="N1031" i="1" s="1"/>
  <c r="L1039" i="1"/>
  <c r="K1040" i="1"/>
  <c r="N1040" i="1" s="1"/>
  <c r="L1044" i="1"/>
  <c r="K1046" i="1"/>
  <c r="N1046" i="1" s="1"/>
  <c r="L1048" i="1"/>
  <c r="L1090" i="1"/>
  <c r="K1449" i="1"/>
  <c r="N1449" i="1" s="1"/>
  <c r="L333" i="1"/>
  <c r="L493" i="1"/>
  <c r="L571" i="1"/>
  <c r="L616" i="1"/>
  <c r="K680" i="1"/>
  <c r="N680" i="1" s="1"/>
  <c r="K730" i="1"/>
  <c r="N730" i="1" s="1"/>
  <c r="K786" i="1"/>
  <c r="N786" i="1" s="1"/>
  <c r="K795" i="1"/>
  <c r="N795" i="1" s="1"/>
  <c r="K832" i="1"/>
  <c r="N832" i="1" s="1"/>
  <c r="K837" i="1"/>
  <c r="N837" i="1" s="1"/>
  <c r="K850" i="1"/>
  <c r="N850" i="1" s="1"/>
  <c r="K865" i="1"/>
  <c r="N865" i="1" s="1"/>
  <c r="K872" i="1"/>
  <c r="N872" i="1" s="1"/>
  <c r="L934" i="1"/>
  <c r="L939" i="1"/>
  <c r="L957" i="1"/>
  <c r="L962" i="1"/>
  <c r="L969" i="1"/>
  <c r="L978" i="1"/>
  <c r="L983" i="1"/>
  <c r="L1016" i="1"/>
  <c r="K1018" i="1"/>
  <c r="N1018" i="1" s="1"/>
  <c r="L1022" i="1"/>
  <c r="L1026" i="1"/>
  <c r="L1045" i="1"/>
  <c r="L1060" i="1"/>
  <c r="K1061" i="1"/>
  <c r="N1061" i="1" s="1"/>
  <c r="L1064" i="1"/>
  <c r="K1067" i="1"/>
  <c r="N1067" i="1" s="1"/>
  <c r="L1089" i="1"/>
  <c r="L1098" i="1"/>
  <c r="L1117" i="1"/>
  <c r="L1150" i="1"/>
  <c r="L1163" i="1"/>
  <c r="L1188" i="1"/>
  <c r="L1198" i="1"/>
  <c r="L1323" i="1"/>
  <c r="L1328" i="1"/>
  <c r="L1336" i="1"/>
  <c r="L1449" i="1"/>
  <c r="L748" i="1"/>
  <c r="L1103" i="1"/>
  <c r="M1396" i="1"/>
  <c r="H5" i="11"/>
  <c r="M13" i="1"/>
  <c r="L13" i="1"/>
  <c r="L1402" i="1"/>
  <c r="P13" i="1"/>
  <c r="N11" i="1"/>
  <c r="M11" i="1"/>
  <c r="L11" i="1"/>
  <c r="K11" i="1"/>
  <c r="M1383" i="1"/>
  <c r="K1256" i="1"/>
  <c r="N1256" i="1" s="1"/>
  <c r="L1175" i="1"/>
  <c r="L1274" i="1"/>
  <c r="L1227" i="1"/>
  <c r="L10" i="1"/>
  <c r="AO10" i="1"/>
  <c r="AO9" i="1"/>
  <c r="M1394" i="1"/>
  <c r="P1339" i="1"/>
  <c r="P170" i="1"/>
  <c r="P135" i="1"/>
  <c r="P1229" i="1"/>
  <c r="P1227" i="1"/>
  <c r="P1228" i="1"/>
  <c r="P1344" i="1"/>
  <c r="P1236" i="1"/>
  <c r="P1238" i="1"/>
  <c r="P1237" i="1"/>
  <c r="P1299" i="1"/>
  <c r="P673" i="1"/>
  <c r="P635" i="1"/>
  <c r="P727" i="1"/>
  <c r="P478" i="1"/>
  <c r="P363" i="1"/>
  <c r="P1128" i="1"/>
  <c r="P210" i="1"/>
  <c r="P217" i="1"/>
  <c r="P745" i="1"/>
  <c r="P756" i="1"/>
  <c r="P751" i="1"/>
  <c r="P1185" i="1"/>
  <c r="P1077" i="1"/>
  <c r="P1078" i="1"/>
  <c r="P1138" i="1"/>
  <c r="P1157" i="1"/>
  <c r="P1111" i="1"/>
  <c r="P177" i="1"/>
  <c r="P181" i="1"/>
  <c r="P1102" i="1"/>
  <c r="P1104" i="1"/>
  <c r="P1160" i="1"/>
  <c r="P1292" i="1"/>
  <c r="P1288" i="1"/>
  <c r="P1289" i="1"/>
  <c r="P1294" i="1"/>
  <c r="P1295" i="1"/>
  <c r="P171" i="1"/>
  <c r="M1392" i="1"/>
  <c r="M22" i="1"/>
  <c r="P22" i="1"/>
  <c r="P1234" i="1"/>
  <c r="P1293" i="1"/>
  <c r="M1390" i="1"/>
  <c r="M1389" i="1"/>
  <c r="M1388" i="1"/>
  <c r="M1386" i="1"/>
  <c r="M1377" i="1"/>
  <c r="M1298" i="1"/>
  <c r="M1283" i="1"/>
  <c r="M1235" i="1"/>
  <c r="M1329" i="1"/>
  <c r="M1339" i="1"/>
  <c r="L1398" i="1"/>
  <c r="L1387" i="1"/>
  <c r="M1332" i="1"/>
  <c r="M1400" i="1"/>
  <c r="M1239" i="1"/>
  <c r="L1396" i="1"/>
  <c r="M1330" i="1"/>
  <c r="M1397" i="1"/>
  <c r="L1393" i="1"/>
  <c r="M1227" i="1"/>
  <c r="M1393" i="1"/>
  <c r="M1224" i="1"/>
  <c r="L1391" i="1"/>
  <c r="M1225" i="1"/>
  <c r="M1228" i="1"/>
  <c r="L1388" i="1"/>
  <c r="M1226" i="1"/>
  <c r="L1384" i="1"/>
  <c r="L1381" i="1"/>
  <c r="M1384" i="1"/>
  <c r="M1218" i="1"/>
  <c r="L1380" i="1"/>
  <c r="M1219" i="1"/>
  <c r="M1381" i="1"/>
  <c r="L1379" i="1"/>
  <c r="M1380" i="1"/>
  <c r="M1378" i="1"/>
  <c r="P1283" i="1"/>
  <c r="P1256" i="1"/>
  <c r="P1235" i="1"/>
  <c r="P1329" i="1"/>
  <c r="P1338" i="1"/>
  <c r="P109" i="1"/>
  <c r="M596" i="1"/>
  <c r="M1431" i="1"/>
  <c r="M1237" i="1"/>
  <c r="P1332" i="1"/>
  <c r="P1239" i="1"/>
  <c r="P1330" i="1"/>
  <c r="L1224" i="1"/>
  <c r="L1225" i="1"/>
  <c r="P1224" i="1"/>
  <c r="M673" i="1"/>
  <c r="P1225" i="1"/>
  <c r="L38" i="1"/>
  <c r="M466" i="1"/>
  <c r="P1226" i="1"/>
  <c r="P1218" i="1"/>
  <c r="P1219" i="1"/>
  <c r="P38" i="1"/>
  <c r="P1114" i="1"/>
  <c r="P1143" i="1"/>
  <c r="M234" i="1"/>
  <c r="P392" i="1"/>
  <c r="P359" i="1"/>
  <c r="P596" i="1"/>
  <c r="P467" i="1"/>
  <c r="P428" i="1"/>
  <c r="P663" i="1"/>
  <c r="P506" i="1"/>
  <c r="P541" i="1"/>
  <c r="P630" i="1"/>
  <c r="P326" i="1"/>
  <c r="P567" i="1"/>
  <c r="P700" i="1"/>
  <c r="L1199" i="1"/>
  <c r="M1344" i="1"/>
  <c r="M1114" i="1"/>
  <c r="L622" i="1"/>
  <c r="L1051" i="1"/>
  <c r="L497" i="1"/>
  <c r="L787" i="1"/>
  <c r="L876" i="1"/>
  <c r="L656" i="1"/>
  <c r="L252" i="1"/>
  <c r="L287" i="1"/>
  <c r="L801" i="1"/>
  <c r="L944" i="1"/>
  <c r="M363" i="1"/>
  <c r="M467" i="1"/>
  <c r="M326" i="1"/>
  <c r="M359" i="1"/>
  <c r="M663" i="1"/>
  <c r="M567" i="1"/>
  <c r="L572" i="1"/>
  <c r="P1347" i="1"/>
  <c r="L367" i="1"/>
  <c r="L437" i="1"/>
  <c r="L546" i="1"/>
  <c r="L635" i="1"/>
  <c r="L707" i="1"/>
  <c r="L669" i="1"/>
  <c r="L335" i="1"/>
  <c r="L399" i="1"/>
  <c r="L476" i="1"/>
  <c r="L1035" i="1"/>
  <c r="L594" i="1"/>
  <c r="P1199" i="1"/>
  <c r="L478" i="1"/>
  <c r="P466" i="1"/>
  <c r="P234" i="1"/>
  <c r="M1347" i="1"/>
  <c r="P305" i="1"/>
  <c r="P1029" i="1"/>
  <c r="P1092" i="1"/>
  <c r="P279" i="1"/>
  <c r="P773" i="1"/>
  <c r="P876" i="1"/>
  <c r="P252" i="1"/>
  <c r="P534" i="1"/>
  <c r="P766" i="1"/>
  <c r="P1051" i="1"/>
  <c r="P296" i="1"/>
  <c r="P827" i="1"/>
  <c r="P1009" i="1"/>
  <c r="P270" i="1"/>
  <c r="P740" i="1"/>
  <c r="P815" i="1"/>
  <c r="P622" i="1"/>
  <c r="P497" i="1"/>
  <c r="P693" i="1"/>
  <c r="P1167" i="1"/>
  <c r="P287" i="1"/>
  <c r="P801" i="1"/>
  <c r="P944" i="1"/>
  <c r="P261" i="1"/>
  <c r="P656" i="1"/>
  <c r="P787" i="1"/>
  <c r="P1179" i="1"/>
  <c r="P437" i="1"/>
  <c r="L629" i="1"/>
  <c r="P864" i="1"/>
  <c r="L540" i="1"/>
  <c r="L324" i="1"/>
  <c r="L662" i="1"/>
  <c r="L699" i="1"/>
  <c r="L504" i="1"/>
  <c r="L358" i="1"/>
  <c r="L391" i="1"/>
  <c r="L464" i="1"/>
  <c r="P689" i="1"/>
  <c r="P414" i="1"/>
  <c r="L434" i="1"/>
  <c r="L512" i="1"/>
  <c r="P628" i="1"/>
  <c r="P594" i="1"/>
  <c r="P728" i="1"/>
  <c r="P427" i="1"/>
  <c r="M418" i="1"/>
  <c r="M562" i="1"/>
  <c r="M925" i="1"/>
  <c r="M859" i="1"/>
  <c r="M909" i="1"/>
  <c r="M893" i="1"/>
  <c r="M384" i="1"/>
  <c r="M459" i="1"/>
  <c r="P671" i="1"/>
  <c r="M1029" i="1"/>
  <c r="M305" i="1"/>
  <c r="M1009" i="1"/>
  <c r="M252" i="1"/>
  <c r="M766" i="1"/>
  <c r="M270" i="1"/>
  <c r="M815" i="1"/>
  <c r="M801" i="1"/>
  <c r="M944" i="1"/>
  <c r="M1167" i="1"/>
  <c r="M622" i="1"/>
  <c r="M1092" i="1"/>
  <c r="M773" i="1"/>
  <c r="M279" i="1"/>
  <c r="M693" i="1"/>
  <c r="M296" i="1"/>
  <c r="M787" i="1"/>
  <c r="M1051" i="1"/>
  <c r="P672" i="1"/>
  <c r="P517" i="1"/>
  <c r="L330" i="1"/>
  <c r="L431" i="1"/>
  <c r="L471" i="1"/>
  <c r="L394" i="1"/>
  <c r="L704" i="1"/>
  <c r="L508" i="1"/>
  <c r="L633" i="1"/>
  <c r="L600" i="1"/>
  <c r="M1190" i="1"/>
  <c r="P949" i="1"/>
  <c r="P863" i="1"/>
  <c r="P1056" i="1"/>
  <c r="P881" i="1"/>
  <c r="P897" i="1"/>
  <c r="P1014" i="1"/>
  <c r="P929" i="1"/>
  <c r="P1034" i="1"/>
  <c r="P971" i="1"/>
  <c r="P846" i="1"/>
  <c r="P992" i="1"/>
  <c r="P913" i="1"/>
  <c r="M442" i="1"/>
  <c r="M335" i="1"/>
  <c r="M546" i="1"/>
  <c r="K437" i="1"/>
  <c r="N437" i="1" s="1"/>
  <c r="K476" i="1"/>
  <c r="N476" i="1" s="1"/>
  <c r="M367" i="1"/>
  <c r="M399" i="1"/>
  <c r="M603" i="1"/>
  <c r="M515" i="1"/>
  <c r="M707" i="1"/>
  <c r="M635" i="1"/>
  <c r="K669" i="1"/>
  <c r="N669" i="1" s="1"/>
  <c r="L509" i="1"/>
  <c r="M898" i="1"/>
  <c r="M972" i="1"/>
  <c r="M1057" i="1"/>
  <c r="M882" i="1"/>
  <c r="M950" i="1"/>
  <c r="M1035" i="1"/>
  <c r="M930" i="1"/>
  <c r="M1015" i="1"/>
  <c r="M847" i="1"/>
  <c r="M914" i="1"/>
  <c r="M993" i="1"/>
  <c r="P209" i="1"/>
  <c r="M689" i="1"/>
  <c r="M414" i="1"/>
  <c r="P192" i="1"/>
  <c r="M728" i="1"/>
  <c r="P463" i="1"/>
  <c r="P356" i="1"/>
  <c r="P661" i="1"/>
  <c r="P698" i="1"/>
  <c r="P322" i="1"/>
  <c r="P389" i="1"/>
  <c r="P593" i="1"/>
  <c r="P502" i="1"/>
  <c r="P627" i="1"/>
  <c r="P422" i="1"/>
  <c r="P539" i="1"/>
  <c r="P566" i="1"/>
  <c r="M1030" i="1"/>
  <c r="L235" i="1"/>
  <c r="M727" i="1"/>
  <c r="P391" i="1"/>
  <c r="P595" i="1"/>
  <c r="P699" i="1"/>
  <c r="P464" i="1"/>
  <c r="P540" i="1"/>
  <c r="P504" i="1"/>
  <c r="P662" i="1"/>
  <c r="P358" i="1"/>
  <c r="P423" i="1"/>
  <c r="P629" i="1"/>
  <c r="P324" i="1"/>
  <c r="L908" i="1"/>
  <c r="M671" i="1"/>
  <c r="L188" i="1"/>
  <c r="P473" i="1"/>
  <c r="P793" i="1"/>
  <c r="P807" i="1"/>
  <c r="P779" i="1"/>
  <c r="P512" i="1"/>
  <c r="P434" i="1"/>
  <c r="M217" i="1"/>
  <c r="M517" i="1"/>
  <c r="M672" i="1"/>
  <c r="L190" i="1"/>
  <c r="M881" i="1"/>
  <c r="M949" i="1"/>
  <c r="M863" i="1"/>
  <c r="M929" i="1"/>
  <c r="M1014" i="1"/>
  <c r="M846" i="1"/>
  <c r="M992" i="1"/>
  <c r="M1034" i="1"/>
  <c r="P472" i="1"/>
  <c r="P601" i="1"/>
  <c r="P362" i="1"/>
  <c r="P395" i="1"/>
  <c r="P543" i="1"/>
  <c r="P598" i="1"/>
  <c r="P632" i="1"/>
  <c r="P328" i="1"/>
  <c r="P569" i="1"/>
  <c r="P665" i="1"/>
  <c r="P430" i="1"/>
  <c r="P470" i="1"/>
  <c r="P702" i="1"/>
  <c r="P361" i="1"/>
  <c r="P511" i="1"/>
  <c r="L1129" i="1"/>
  <c r="P704" i="1"/>
  <c r="P701" i="1"/>
  <c r="P468" i="1"/>
  <c r="P393" i="1"/>
  <c r="P568" i="1"/>
  <c r="P360" i="1"/>
  <c r="P631" i="1"/>
  <c r="P429" i="1"/>
  <c r="P542" i="1"/>
  <c r="P664" i="1"/>
  <c r="P327" i="1"/>
  <c r="P507" i="1"/>
  <c r="P597" i="1"/>
  <c r="M1203" i="1"/>
  <c r="M192" i="1"/>
  <c r="M357" i="1"/>
  <c r="M503" i="1"/>
  <c r="M390" i="1"/>
  <c r="L1087" i="1"/>
  <c r="P396" i="1"/>
  <c r="P364" i="1"/>
  <c r="P332" i="1"/>
  <c r="P509" i="1"/>
  <c r="M1200" i="1"/>
  <c r="L1088" i="1"/>
  <c r="M322" i="1"/>
  <c r="M566" i="1"/>
  <c r="M422" i="1"/>
  <c r="P331" i="1"/>
  <c r="M423" i="1"/>
  <c r="M540" i="1"/>
  <c r="M779" i="1"/>
  <c r="L1085" i="1"/>
  <c r="P1050" i="1"/>
  <c r="P1028" i="1"/>
  <c r="P655" i="1"/>
  <c r="P1091" i="1"/>
  <c r="L210" i="1"/>
  <c r="P251" i="1"/>
  <c r="P286" i="1"/>
  <c r="P533" i="1"/>
  <c r="P875" i="1"/>
  <c r="P1166" i="1"/>
  <c r="P278" i="1"/>
  <c r="P496" i="1"/>
  <c r="P765" i="1"/>
  <c r="P739" i="1"/>
  <c r="P269" i="1"/>
  <c r="P304" i="1"/>
  <c r="P692" i="1"/>
  <c r="P1008" i="1"/>
  <c r="P260" i="1"/>
  <c r="P295" i="1"/>
  <c r="P621" i="1"/>
  <c r="P943" i="1"/>
  <c r="M601" i="1"/>
  <c r="M362" i="1"/>
  <c r="M395" i="1"/>
  <c r="P892" i="1"/>
  <c r="P417" i="1"/>
  <c r="P966" i="1"/>
  <c r="P987" i="1"/>
  <c r="P588" i="1"/>
  <c r="P858" i="1"/>
  <c r="P317" i="1"/>
  <c r="P458" i="1"/>
  <c r="P908" i="1"/>
  <c r="P924" i="1"/>
  <c r="P383" i="1"/>
  <c r="P722" i="1"/>
  <c r="P841" i="1"/>
  <c r="P561" i="1"/>
  <c r="P351" i="1"/>
  <c r="M328" i="1"/>
  <c r="M632" i="1"/>
  <c r="M665" i="1"/>
  <c r="M569" i="1"/>
  <c r="L1093" i="1"/>
  <c r="M511" i="1"/>
  <c r="P190" i="1"/>
  <c r="M755" i="1"/>
  <c r="M394" i="1"/>
  <c r="M508" i="1"/>
  <c r="M431" i="1"/>
  <c r="M330" i="1"/>
  <c r="P763" i="1"/>
  <c r="M468" i="1"/>
  <c r="M631" i="1"/>
  <c r="M393" i="1"/>
  <c r="M507" i="1"/>
  <c r="M597" i="1"/>
  <c r="M568" i="1"/>
  <c r="M701" i="1"/>
  <c r="M360" i="1"/>
  <c r="M429" i="1"/>
  <c r="M664" i="1"/>
  <c r="L426" i="1"/>
  <c r="M396" i="1"/>
  <c r="P1129" i="1"/>
  <c r="M778" i="1"/>
  <c r="M806" i="1"/>
  <c r="P1087" i="1"/>
  <c r="L1094" i="1"/>
  <c r="M1091" i="1"/>
  <c r="M1050" i="1"/>
  <c r="M655" i="1"/>
  <c r="L1203" i="1"/>
  <c r="L1069" i="1"/>
  <c r="P1086" i="1"/>
  <c r="M251" i="1"/>
  <c r="M692" i="1"/>
  <c r="M1166" i="1"/>
  <c r="M1008" i="1"/>
  <c r="M260" i="1"/>
  <c r="M278" i="1"/>
  <c r="M295" i="1"/>
  <c r="M496" i="1"/>
  <c r="M765" i="1"/>
  <c r="M943" i="1"/>
  <c r="M621" i="1"/>
  <c r="M317" i="1"/>
  <c r="M383" i="1"/>
  <c r="M588" i="1"/>
  <c r="M892" i="1"/>
  <c r="M351" i="1"/>
  <c r="M841" i="1"/>
  <c r="M561" i="1"/>
  <c r="M924" i="1"/>
  <c r="M188" i="1"/>
  <c r="L750" i="1"/>
  <c r="L746" i="1"/>
  <c r="P1085" i="1"/>
  <c r="M190" i="1"/>
  <c r="M1075" i="1"/>
  <c r="M763" i="1"/>
  <c r="P1153" i="1"/>
  <c r="P1180" i="1"/>
  <c r="P1165" i="1"/>
  <c r="P1120" i="1"/>
  <c r="P1191" i="1"/>
  <c r="P1093" i="1"/>
  <c r="P1030" i="1"/>
  <c r="P1168" i="1"/>
  <c r="P215" i="1"/>
  <c r="P1052" i="1"/>
  <c r="P657" i="1"/>
  <c r="M1129" i="1"/>
  <c r="P288" i="1"/>
  <c r="P788" i="1"/>
  <c r="P828" i="1"/>
  <c r="P498" i="1"/>
  <c r="P945" i="1"/>
  <c r="P271" i="1"/>
  <c r="P694" i="1"/>
  <c r="P774" i="1"/>
  <c r="P297" i="1"/>
  <c r="P816" i="1"/>
  <c r="P253" i="1"/>
  <c r="P535" i="1"/>
  <c r="P1010" i="1"/>
  <c r="P280" i="1"/>
  <c r="P767" i="1"/>
  <c r="P802" i="1"/>
  <c r="P306" i="1"/>
  <c r="P877" i="1"/>
  <c r="P262" i="1"/>
  <c r="P623" i="1"/>
  <c r="P741" i="1"/>
  <c r="L756" i="1"/>
  <c r="M1073" i="1"/>
  <c r="M1128" i="1"/>
  <c r="L757" i="1"/>
  <c r="M1087" i="1"/>
  <c r="P425" i="1"/>
  <c r="M1080" i="1"/>
  <c r="M1086" i="1"/>
  <c r="P426" i="1"/>
  <c r="M1076" i="1"/>
  <c r="L751" i="1"/>
  <c r="P1070" i="1"/>
  <c r="M1071" i="1"/>
  <c r="P1094" i="1"/>
  <c r="L753" i="1"/>
  <c r="M1085" i="1"/>
  <c r="L749" i="1"/>
  <c r="P1069" i="1"/>
  <c r="P1197" i="1"/>
  <c r="M210" i="1"/>
  <c r="P1203" i="1"/>
  <c r="M1165" i="1"/>
  <c r="M1180" i="1"/>
  <c r="M1153" i="1"/>
  <c r="M1120" i="1"/>
  <c r="M1191" i="1"/>
  <c r="L1183" i="1"/>
  <c r="P1200" i="1"/>
  <c r="P746" i="1"/>
  <c r="M262" i="1"/>
  <c r="M280" i="1"/>
  <c r="M297" i="1"/>
  <c r="M498" i="1"/>
  <c r="M767" i="1"/>
  <c r="M788" i="1"/>
  <c r="M816" i="1"/>
  <c r="M877" i="1"/>
  <c r="M535" i="1"/>
  <c r="M741" i="1"/>
  <c r="M253" i="1"/>
  <c r="M271" i="1"/>
  <c r="M288" i="1"/>
  <c r="M306" i="1"/>
  <c r="M694" i="1"/>
  <c r="M774" i="1"/>
  <c r="M802" i="1"/>
  <c r="M828" i="1"/>
  <c r="M945" i="1"/>
  <c r="M623" i="1"/>
  <c r="M1010" i="1"/>
  <c r="P750" i="1"/>
  <c r="L1184" i="1"/>
  <c r="P754" i="1"/>
  <c r="M425" i="1"/>
  <c r="P747" i="1"/>
  <c r="L1081" i="1"/>
  <c r="M426" i="1"/>
  <c r="L1074" i="1"/>
  <c r="M1157" i="1"/>
  <c r="M1070" i="1"/>
  <c r="P757" i="1"/>
  <c r="M1094" i="1"/>
  <c r="P755" i="1"/>
  <c r="M1069" i="1"/>
  <c r="P748" i="1"/>
  <c r="L1077" i="1"/>
  <c r="P752" i="1"/>
  <c r="M745" i="1"/>
  <c r="M746" i="1"/>
  <c r="L1071" i="1"/>
  <c r="P753" i="1"/>
  <c r="M750" i="1"/>
  <c r="P749" i="1"/>
  <c r="M181" i="1"/>
  <c r="M754" i="1"/>
  <c r="L1170" i="1"/>
  <c r="L1100" i="1"/>
  <c r="P1183" i="1"/>
  <c r="L1107" i="1"/>
  <c r="L1134" i="1"/>
  <c r="P1184" i="1"/>
  <c r="M757" i="1"/>
  <c r="P1186" i="1"/>
  <c r="P1075" i="1"/>
  <c r="P1081" i="1"/>
  <c r="L1110" i="1"/>
  <c r="M751" i="1"/>
  <c r="P1074" i="1"/>
  <c r="L1148" i="1"/>
  <c r="M752" i="1"/>
  <c r="P1073" i="1"/>
  <c r="M753" i="1"/>
  <c r="L1079" i="1"/>
  <c r="L1162" i="1"/>
  <c r="P1080" i="1"/>
  <c r="P1076" i="1"/>
  <c r="L1139" i="1"/>
  <c r="M1183" i="1"/>
  <c r="L1142" i="1"/>
  <c r="P1071" i="1"/>
  <c r="L177" i="1"/>
  <c r="P1131" i="1"/>
  <c r="P1100" i="1"/>
  <c r="P1170" i="1"/>
  <c r="P1103" i="1"/>
  <c r="P1134" i="1"/>
  <c r="M1074" i="1"/>
  <c r="P1140" i="1"/>
  <c r="P1109" i="1"/>
  <c r="L1133" i="1"/>
  <c r="P1141" i="1"/>
  <c r="P1110" i="1"/>
  <c r="L201" i="1"/>
  <c r="L1137" i="1"/>
  <c r="L156" i="1"/>
  <c r="L1372" i="1"/>
  <c r="L1374" i="1"/>
  <c r="L1371" i="1"/>
  <c r="L1404" i="1"/>
  <c r="L1102" i="1"/>
  <c r="P1136" i="1"/>
  <c r="P1105" i="1"/>
  <c r="P1124" i="1"/>
  <c r="P1148" i="1"/>
  <c r="P1115" i="1"/>
  <c r="P636" i="1"/>
  <c r="P1079" i="1"/>
  <c r="P709" i="1"/>
  <c r="L1174" i="1"/>
  <c r="L1104" i="1"/>
  <c r="P1162" i="1"/>
  <c r="P1108" i="1"/>
  <c r="P1139" i="1"/>
  <c r="L1097" i="1"/>
  <c r="L1126" i="1"/>
  <c r="M1170" i="1"/>
  <c r="P179" i="1"/>
  <c r="L211" i="1"/>
  <c r="L353" i="1"/>
  <c r="L419" i="1"/>
  <c r="L843" i="1"/>
  <c r="L989" i="1"/>
  <c r="L724" i="1"/>
  <c r="L894" i="1"/>
  <c r="L968" i="1"/>
  <c r="M1140" i="1"/>
  <c r="P187" i="1"/>
  <c r="M1110" i="1"/>
  <c r="M1141" i="1"/>
  <c r="P1126" i="1"/>
  <c r="P1097" i="1"/>
  <c r="M1136" i="1"/>
  <c r="P1175" i="1"/>
  <c r="M1124" i="1"/>
  <c r="P1133" i="1"/>
  <c r="M1079" i="1"/>
  <c r="M1115" i="1"/>
  <c r="M709" i="1"/>
  <c r="P201" i="1"/>
  <c r="L1373" i="1"/>
  <c r="M1162" i="1"/>
  <c r="P1171" i="1"/>
  <c r="L1375" i="1"/>
  <c r="M1133" i="1"/>
  <c r="M1139" i="1"/>
  <c r="P1174" i="1"/>
  <c r="M1142" i="1"/>
  <c r="M1111" i="1"/>
  <c r="P1135" i="1"/>
  <c r="M1171" i="1"/>
  <c r="P1106" i="1"/>
  <c r="P1137" i="1"/>
  <c r="M177" i="1"/>
  <c r="P1172" i="1"/>
  <c r="P1159" i="1"/>
  <c r="L1406" i="1"/>
  <c r="P460" i="1"/>
  <c r="P860" i="1"/>
  <c r="P385" i="1"/>
  <c r="P724" i="1"/>
  <c r="P212" i="1"/>
  <c r="P968" i="1"/>
  <c r="P211" i="1"/>
  <c r="P910" i="1"/>
  <c r="P319" i="1"/>
  <c r="P419" i="1"/>
  <c r="P843" i="1"/>
  <c r="P353" i="1"/>
  <c r="P989" i="1"/>
  <c r="P590" i="1"/>
  <c r="P926" i="1"/>
  <c r="P563" i="1"/>
  <c r="P894" i="1"/>
  <c r="P1173" i="1"/>
  <c r="P156" i="1"/>
  <c r="L1403" i="1"/>
  <c r="L1368" i="1"/>
  <c r="L1364" i="1"/>
  <c r="L1370" i="1"/>
  <c r="L1369" i="1"/>
  <c r="L1366" i="1"/>
  <c r="M1126" i="1"/>
  <c r="L1363" i="1"/>
  <c r="L1360" i="1"/>
  <c r="L1362" i="1"/>
  <c r="L762" i="1"/>
  <c r="L1345" i="1"/>
  <c r="L1161" i="1"/>
  <c r="M910" i="1"/>
  <c r="L1359" i="1"/>
  <c r="M1160" i="1"/>
  <c r="L1099" i="1"/>
  <c r="L457" i="1"/>
  <c r="L654" i="1"/>
  <c r="L738" i="1"/>
  <c r="L891" i="1"/>
  <c r="L965" i="1"/>
  <c r="L1049" i="1"/>
  <c r="L259" i="1"/>
  <c r="L277" i="1"/>
  <c r="L294" i="1"/>
  <c r="L316" i="1"/>
  <c r="L382" i="1"/>
  <c r="L495" i="1"/>
  <c r="L691" i="1"/>
  <c r="L840" i="1"/>
  <c r="L907" i="1"/>
  <c r="L986" i="1"/>
  <c r="L560" i="1"/>
  <c r="M1375" i="1"/>
  <c r="P1325" i="1"/>
  <c r="P1274" i="1"/>
  <c r="L1177" i="1"/>
  <c r="M1406" i="1"/>
  <c r="L1144" i="1"/>
  <c r="P1130" i="1"/>
  <c r="P1099" i="1"/>
  <c r="P1291" i="1"/>
  <c r="P549" i="1"/>
  <c r="P974" i="1"/>
  <c r="P481" i="1"/>
  <c r="P639" i="1"/>
  <c r="P995" i="1"/>
  <c r="P443" i="1"/>
  <c r="P370" i="1"/>
  <c r="P607" i="1"/>
  <c r="P866" i="1"/>
  <c r="P403" i="1"/>
  <c r="P783" i="1"/>
  <c r="P952" i="1"/>
  <c r="P797" i="1"/>
  <c r="P1121" i="1"/>
  <c r="P575" i="1"/>
  <c r="P823" i="1"/>
  <c r="P1154" i="1"/>
  <c r="P811" i="1"/>
  <c r="P520" i="1"/>
  <c r="P676" i="1"/>
  <c r="P1187" i="1"/>
  <c r="P339" i="1"/>
  <c r="P712" i="1"/>
  <c r="P1037" i="1"/>
  <c r="L1196" i="1"/>
  <c r="P350" i="1"/>
  <c r="P316" i="1"/>
  <c r="P587" i="1"/>
  <c r="P268" i="1"/>
  <c r="P303" i="1"/>
  <c r="P532" i="1"/>
  <c r="P891" i="1"/>
  <c r="P721" i="1"/>
  <c r="P907" i="1"/>
  <c r="P1007" i="1"/>
  <c r="P259" i="1"/>
  <c r="P294" i="1"/>
  <c r="P495" i="1"/>
  <c r="P840" i="1"/>
  <c r="P691" i="1"/>
  <c r="P874" i="1"/>
  <c r="P986" i="1"/>
  <c r="P620" i="1"/>
  <c r="P416" i="1"/>
  <c r="P250" i="1"/>
  <c r="P285" i="1"/>
  <c r="P457" i="1"/>
  <c r="P738" i="1"/>
  <c r="P1027" i="1"/>
  <c r="P857" i="1"/>
  <c r="P965" i="1"/>
  <c r="P560" i="1"/>
  <c r="P277" i="1"/>
  <c r="P382" i="1"/>
  <c r="P654" i="1"/>
  <c r="P923" i="1"/>
  <c r="P764" i="1"/>
  <c r="P942" i="1"/>
  <c r="P1049" i="1"/>
  <c r="L1176" i="1"/>
  <c r="P1113" i="1"/>
  <c r="P1145" i="1"/>
  <c r="P1147" i="1"/>
  <c r="P762" i="1"/>
  <c r="P849" i="1"/>
  <c r="P1122" i="1"/>
  <c r="P404" i="1"/>
  <c r="P867" i="1"/>
  <c r="P884" i="1"/>
  <c r="P340" i="1"/>
  <c r="P953" i="1"/>
  <c r="P444" i="1"/>
  <c r="P900" i="1"/>
  <c r="P916" i="1"/>
  <c r="P608" i="1"/>
  <c r="P713" i="1"/>
  <c r="P1038" i="1"/>
  <c r="P371" i="1"/>
  <c r="P770" i="1"/>
  <c r="P550" i="1"/>
  <c r="P640" i="1"/>
  <c r="P975" i="1"/>
  <c r="P1155" i="1"/>
  <c r="P521" i="1"/>
  <c r="P576" i="1"/>
  <c r="P677" i="1"/>
  <c r="P996" i="1"/>
  <c r="P1059" i="1"/>
  <c r="P482" i="1"/>
  <c r="P932" i="1"/>
  <c r="P1017" i="1"/>
  <c r="M1365" i="1"/>
  <c r="P1345" i="1"/>
  <c r="M1137" i="1"/>
  <c r="P1297" i="1"/>
  <c r="M1172" i="1"/>
  <c r="P1156" i="1"/>
  <c r="P1123" i="1"/>
  <c r="P1177" i="1"/>
  <c r="M1361" i="1"/>
  <c r="P1144" i="1"/>
  <c r="P1112" i="1"/>
  <c r="P1146" i="1"/>
  <c r="P1132" i="1"/>
  <c r="P1101" i="1"/>
  <c r="P1201" i="1"/>
  <c r="M1325" i="1"/>
  <c r="P1196" i="1"/>
  <c r="M1274" i="1"/>
  <c r="P1161" i="1"/>
  <c r="P1176" i="1"/>
  <c r="P189" i="1"/>
  <c r="M894" i="1"/>
  <c r="M319" i="1"/>
  <c r="M989" i="1"/>
  <c r="M460" i="1"/>
  <c r="M563" i="1"/>
  <c r="P381" i="1"/>
  <c r="P586" i="1"/>
  <c r="P531" i="1"/>
  <c r="P653" i="1"/>
  <c r="P415" i="1"/>
  <c r="P456" i="1"/>
  <c r="P619" i="1"/>
  <c r="P315" i="1"/>
  <c r="P737" i="1"/>
  <c r="P559" i="1"/>
  <c r="P494" i="1"/>
  <c r="P690" i="1"/>
  <c r="P349" i="1"/>
  <c r="M1419" i="1"/>
  <c r="M156" i="1"/>
  <c r="M250" i="1"/>
  <c r="M444" i="1"/>
  <c r="M1349" i="1"/>
  <c r="M1146" i="1"/>
  <c r="M1403" i="1"/>
  <c r="M1201" i="1"/>
  <c r="M189" i="1"/>
  <c r="M349" i="1"/>
  <c r="M339" i="1"/>
  <c r="M481" i="1"/>
  <c r="M811" i="1"/>
  <c r="M866" i="1"/>
  <c r="M1154" i="1"/>
  <c r="M549" i="1"/>
  <c r="M639" i="1"/>
  <c r="M712" i="1"/>
  <c r="M1121" i="1"/>
  <c r="M575" i="1"/>
  <c r="M823" i="1"/>
  <c r="M403" i="1"/>
  <c r="M607" i="1"/>
  <c r="M952" i="1"/>
  <c r="M1187" i="1"/>
  <c r="M303" i="1"/>
  <c r="M764" i="1"/>
  <c r="M532" i="1"/>
  <c r="M923" i="1"/>
  <c r="M294" i="1"/>
  <c r="M691" i="1"/>
  <c r="M457" i="1"/>
  <c r="M891" i="1"/>
  <c r="M1145" i="1"/>
  <c r="M1113" i="1"/>
  <c r="M762" i="1"/>
  <c r="M867" i="1"/>
  <c r="M1059" i="1"/>
  <c r="M1345" i="1"/>
  <c r="M1177" i="1"/>
  <c r="M1132" i="1"/>
  <c r="M1101" i="1"/>
  <c r="M1196" i="1"/>
  <c r="M456" i="1"/>
  <c r="M653" i="1"/>
  <c r="M381" i="1"/>
  <c r="M619" i="1"/>
  <c r="AB34" i="11"/>
  <c r="K194" i="1" l="1"/>
  <c r="N194" i="1" s="1"/>
  <c r="K254" i="1"/>
  <c r="N254" i="1" s="1"/>
  <c r="K313" i="1"/>
  <c r="N313" i="1" s="1"/>
  <c r="K452" i="1"/>
  <c r="N452" i="1" s="1"/>
  <c r="K649" i="1"/>
  <c r="N649" i="1" s="1"/>
  <c r="K652" i="1"/>
  <c r="N652" i="1" s="1"/>
  <c r="K937" i="1"/>
  <c r="N937" i="1" s="1"/>
  <c r="K1019" i="1"/>
  <c r="N1019" i="1" s="1"/>
  <c r="K1163" i="1"/>
  <c r="N1163" i="1" s="1"/>
  <c r="K634" i="1"/>
  <c r="N634" i="1" s="1"/>
  <c r="L1105" i="1"/>
  <c r="L1186" i="1"/>
  <c r="L747" i="1"/>
  <c r="L269" i="1"/>
  <c r="L875" i="1"/>
  <c r="L533" i="1"/>
  <c r="L286" i="1"/>
  <c r="L1166" i="1"/>
  <c r="L692" i="1"/>
  <c r="L739" i="1"/>
  <c r="L304" i="1"/>
  <c r="L251" i="1"/>
  <c r="L404" i="1"/>
  <c r="L713" i="1"/>
  <c r="L340" i="1"/>
  <c r="L975" i="1"/>
  <c r="L640" i="1"/>
  <c r="L884" i="1"/>
  <c r="L770" i="1"/>
  <c r="L1038" i="1"/>
  <c r="L444" i="1"/>
  <c r="L953" i="1"/>
  <c r="L900" i="1"/>
  <c r="L1059" i="1"/>
  <c r="L550" i="1"/>
  <c r="L482" i="1"/>
  <c r="L1171" i="1"/>
  <c r="L531" i="1"/>
  <c r="L381" i="1"/>
  <c r="L559" i="1"/>
  <c r="L494" i="1"/>
  <c r="L456" i="1"/>
  <c r="L653" i="1"/>
  <c r="L690" i="1"/>
  <c r="L315" i="1"/>
  <c r="M1364" i="1"/>
  <c r="L1325" i="1"/>
  <c r="L1419" i="1"/>
  <c r="L607" i="1"/>
  <c r="L1187" i="1"/>
  <c r="L823" i="1"/>
  <c r="L676" i="1"/>
  <c r="L575" i="1"/>
  <c r="L403" i="1"/>
  <c r="L952" i="1"/>
  <c r="L797" i="1"/>
  <c r="L1037" i="1"/>
  <c r="L520" i="1"/>
  <c r="L974" i="1"/>
  <c r="L370" i="1"/>
  <c r="P471" i="1"/>
  <c r="P394" i="1"/>
  <c r="P508" i="1"/>
  <c r="P330" i="1"/>
  <c r="P431" i="1"/>
  <c r="P600" i="1"/>
  <c r="L1347" i="1"/>
  <c r="L1143" i="1"/>
  <c r="L1114" i="1"/>
  <c r="L1400" i="1"/>
  <c r="L1073" i="1"/>
  <c r="L858" i="1"/>
  <c r="L317" i="1"/>
  <c r="L588" i="1"/>
  <c r="L458" i="1"/>
  <c r="L892" i="1"/>
  <c r="L351" i="1"/>
  <c r="L841" i="1"/>
  <c r="L561" i="1"/>
  <c r="L383" i="1"/>
  <c r="L722" i="1"/>
  <c r="L417" i="1"/>
  <c r="L778" i="1"/>
  <c r="L792" i="1"/>
  <c r="L806" i="1"/>
  <c r="L568" i="1"/>
  <c r="L360" i="1"/>
  <c r="L393" i="1"/>
  <c r="L542" i="1"/>
  <c r="L470" i="1"/>
  <c r="L632" i="1"/>
  <c r="L361" i="1"/>
  <c r="L389" i="1"/>
  <c r="L356" i="1"/>
  <c r="L502" i="1"/>
  <c r="L672" i="1"/>
  <c r="L427" i="1"/>
  <c r="P847" i="1"/>
  <c r="P993" i="1"/>
  <c r="P898" i="1"/>
  <c r="P914" i="1"/>
  <c r="P930" i="1"/>
  <c r="P1057" i="1"/>
  <c r="P1035" i="1"/>
  <c r="P1015" i="1"/>
  <c r="P882" i="1"/>
  <c r="P1190" i="1"/>
  <c r="P1152" i="1"/>
  <c r="P1164" i="1"/>
  <c r="M986" i="1"/>
  <c r="M857" i="1"/>
  <c r="M285" i="1"/>
  <c r="L966" i="1"/>
  <c r="P950" i="1"/>
  <c r="P1119" i="1"/>
  <c r="L409" i="1"/>
  <c r="K409" i="1"/>
  <c r="N409" i="1" s="1"/>
  <c r="K547" i="1"/>
  <c r="N547" i="1" s="1"/>
  <c r="L547" i="1"/>
  <c r="P806" i="1"/>
  <c r="P792" i="1"/>
  <c r="L217" i="1"/>
  <c r="M386" i="1"/>
  <c r="K386" i="1"/>
  <c r="N386" i="1" s="1"/>
  <c r="M482" i="1"/>
  <c r="M738" i="1"/>
  <c r="M277" i="1"/>
  <c r="M1027" i="1"/>
  <c r="M1104" i="1"/>
  <c r="L1106" i="1"/>
  <c r="M1131" i="1"/>
  <c r="L425" i="1"/>
  <c r="P633" i="1"/>
  <c r="L631" i="1"/>
  <c r="L395" i="1"/>
  <c r="M364" i="1"/>
  <c r="M332" i="1"/>
  <c r="M690" i="1"/>
  <c r="M415" i="1"/>
  <c r="M1122" i="1"/>
  <c r="M884" i="1"/>
  <c r="K1049" i="1"/>
  <c r="N1049" i="1" s="1"/>
  <c r="M654" i="1"/>
  <c r="M382" i="1"/>
  <c r="M721" i="1"/>
  <c r="M942" i="1"/>
  <c r="M416" i="1"/>
  <c r="M268" i="1"/>
  <c r="M1037" i="1"/>
  <c r="M520" i="1"/>
  <c r="M797" i="1"/>
  <c r="M995" i="1"/>
  <c r="M443" i="1"/>
  <c r="M783" i="1"/>
  <c r="M419" i="1"/>
  <c r="M1135" i="1"/>
  <c r="L1101" i="1"/>
  <c r="L1113" i="1"/>
  <c r="L1173" i="1"/>
  <c r="P1142" i="1"/>
  <c r="P1107" i="1"/>
  <c r="K1124" i="1"/>
  <c r="N1124" i="1" s="1"/>
  <c r="L1157" i="1"/>
  <c r="L1140" i="1"/>
  <c r="L1109" i="1"/>
  <c r="M1108" i="1"/>
  <c r="M1148" i="1"/>
  <c r="M636" i="1"/>
  <c r="M1168" i="1"/>
  <c r="M1184" i="1"/>
  <c r="P778" i="1"/>
  <c r="L924" i="1"/>
  <c r="L702" i="1"/>
  <c r="L472" i="1"/>
  <c r="M235" i="1"/>
  <c r="L593" i="1"/>
  <c r="M1152" i="1"/>
  <c r="M1179" i="1"/>
  <c r="M1119" i="1"/>
  <c r="M1164" i="1"/>
  <c r="P503" i="1"/>
  <c r="P390" i="1"/>
  <c r="P357" i="1"/>
  <c r="P323" i="1"/>
  <c r="P546" i="1"/>
  <c r="P669" i="1"/>
  <c r="P367" i="1"/>
  <c r="P572" i="1"/>
  <c r="P707" i="1"/>
  <c r="P335" i="1"/>
  <c r="P476" i="1"/>
  <c r="P603" i="1"/>
  <c r="P515" i="1"/>
  <c r="M495" i="1"/>
  <c r="M587" i="1"/>
  <c r="L1147" i="1"/>
  <c r="L1028" i="1"/>
  <c r="L323" i="1"/>
  <c r="L1056" i="1"/>
  <c r="L846" i="1"/>
  <c r="L897" i="1"/>
  <c r="L913" i="1"/>
  <c r="L992" i="1"/>
  <c r="L914" i="1"/>
  <c r="L1015" i="1"/>
  <c r="L898" i="1"/>
  <c r="L993" i="1"/>
  <c r="L882" i="1"/>
  <c r="L972" i="1"/>
  <c r="L864" i="1"/>
  <c r="L1057" i="1"/>
  <c r="L930" i="1"/>
  <c r="M1161" i="1"/>
  <c r="K1144" i="1"/>
  <c r="N1144" i="1" s="1"/>
  <c r="M677" i="1"/>
  <c r="M965" i="1"/>
  <c r="M560" i="1"/>
  <c r="M840" i="1"/>
  <c r="M316" i="1"/>
  <c r="M1007" i="1"/>
  <c r="M620" i="1"/>
  <c r="M874" i="1"/>
  <c r="M350" i="1"/>
  <c r="M1099" i="1"/>
  <c r="M211" i="1"/>
  <c r="M1081" i="1"/>
  <c r="L1197" i="1"/>
  <c r="L987" i="1"/>
  <c r="L1050" i="1"/>
  <c r="L701" i="1"/>
  <c r="P972" i="1"/>
  <c r="P399" i="1"/>
  <c r="L971" i="1"/>
  <c r="L628" i="1"/>
  <c r="L847" i="1"/>
  <c r="M539" i="1"/>
  <c r="M502" i="1"/>
  <c r="M661" i="1"/>
  <c r="M627" i="1"/>
  <c r="M698" i="1"/>
  <c r="K356" i="1"/>
  <c r="N356" i="1" s="1"/>
  <c r="M389" i="1"/>
  <c r="M593" i="1"/>
  <c r="M463" i="1"/>
  <c r="L1397" i="1"/>
  <c r="M1103" i="1"/>
  <c r="M215" i="1"/>
  <c r="M1052" i="1"/>
  <c r="M657" i="1"/>
  <c r="M1093" i="1"/>
  <c r="P235" i="1"/>
  <c r="P188" i="1"/>
  <c r="K644" i="1"/>
  <c r="N644" i="1" s="1"/>
  <c r="L644" i="1"/>
  <c r="L703" i="1"/>
  <c r="K703" i="1"/>
  <c r="N703" i="1" s="1"/>
  <c r="K618" i="1"/>
  <c r="N618" i="1" s="1"/>
  <c r="L618" i="1"/>
  <c r="L648" i="1"/>
  <c r="K648" i="1"/>
  <c r="N648" i="1" s="1"/>
  <c r="K675" i="1"/>
  <c r="N675" i="1" s="1"/>
  <c r="L675" i="1"/>
  <c r="K686" i="1"/>
  <c r="N686" i="1" s="1"/>
  <c r="L686" i="1"/>
  <c r="M793" i="1"/>
  <c r="M807" i="1"/>
  <c r="M512" i="1"/>
  <c r="M1229" i="1"/>
  <c r="K681" i="1"/>
  <c r="N681" i="1" s="1"/>
  <c r="K1106" i="1"/>
  <c r="N1106" i="1" s="1"/>
  <c r="L215" i="1"/>
  <c r="L657" i="1"/>
  <c r="L1030" i="1"/>
  <c r="L807" i="1"/>
  <c r="L473" i="1"/>
  <c r="M430" i="1"/>
  <c r="M598" i="1"/>
  <c r="M543" i="1"/>
  <c r="M629" i="1"/>
  <c r="M595" i="1"/>
  <c r="M464" i="1"/>
  <c r="M324" i="1"/>
  <c r="M594" i="1"/>
  <c r="M628" i="1"/>
  <c r="L715" i="1"/>
  <c r="K715" i="1"/>
  <c r="N715" i="1" s="1"/>
  <c r="M1233" i="1"/>
  <c r="L740" i="1"/>
  <c r="L279" i="1"/>
  <c r="L1167" i="1"/>
  <c r="L693" i="1"/>
  <c r="K911" i="1"/>
  <c r="N911" i="1" s="1"/>
  <c r="K760" i="1"/>
  <c r="N760" i="1" s="1"/>
  <c r="M1416" i="1"/>
  <c r="K1199" i="1"/>
  <c r="N1199" i="1" s="1"/>
  <c r="M1338" i="1"/>
  <c r="M1379" i="1"/>
  <c r="M1426" i="1"/>
  <c r="M983" i="1"/>
  <c r="K983" i="1"/>
  <c r="N983" i="1" s="1"/>
  <c r="M700" i="1"/>
  <c r="K1039" i="1"/>
  <c r="N1039" i="1" s="1"/>
  <c r="P136" i="1"/>
  <c r="M135" i="1"/>
  <c r="M136" i="1"/>
  <c r="L937" i="1"/>
  <c r="P1434" i="1"/>
  <c r="P242" i="1"/>
  <c r="P137" i="1"/>
  <c r="L231" i="1"/>
  <c r="L170" i="1"/>
  <c r="P1268" i="1"/>
  <c r="P1309" i="1"/>
  <c r="P1233" i="1"/>
  <c r="L1409" i="1"/>
  <c r="P1095" i="1"/>
  <c r="P1435" i="1"/>
  <c r="K1285" i="1"/>
  <c r="N1285" i="1" s="1"/>
  <c r="K1281" i="1"/>
  <c r="N1281" i="1" s="1"/>
  <c r="K1278" i="1"/>
  <c r="N1278" i="1" s="1"/>
  <c r="K1276" i="1"/>
  <c r="N1276" i="1" s="1"/>
  <c r="K1273" i="1"/>
  <c r="N1273" i="1" s="1"/>
  <c r="K904" i="1"/>
  <c r="N904" i="1" s="1"/>
  <c r="K718" i="1"/>
  <c r="N718" i="1" s="1"/>
  <c r="K961" i="1"/>
  <c r="N961" i="1" s="1"/>
  <c r="K871" i="1"/>
  <c r="N871" i="1" s="1"/>
  <c r="K734" i="1"/>
  <c r="N734" i="1" s="1"/>
  <c r="K310" i="1"/>
  <c r="N310" i="1" s="1"/>
  <c r="K710" i="1"/>
  <c r="N710" i="1" s="1"/>
  <c r="K1089" i="1"/>
  <c r="N1089" i="1" s="1"/>
  <c r="P1310" i="1"/>
  <c r="M1308" i="1"/>
  <c r="K1213" i="1"/>
  <c r="N1213" i="1" s="1"/>
  <c r="K448" i="1"/>
  <c r="N448" i="1" s="1"/>
  <c r="K465" i="1"/>
  <c r="N465" i="1" s="1"/>
  <c r="K493" i="1"/>
  <c r="N493" i="1" s="1"/>
  <c r="K544" i="1"/>
  <c r="N544" i="1" s="1"/>
  <c r="K577" i="1"/>
  <c r="N577" i="1" s="1"/>
  <c r="K670" i="1"/>
  <c r="N670" i="1" s="1"/>
  <c r="K679" i="1"/>
  <c r="N679" i="1" s="1"/>
  <c r="K684" i="1"/>
  <c r="N684" i="1" s="1"/>
  <c r="K688" i="1"/>
  <c r="N688" i="1" s="1"/>
  <c r="M1312" i="1"/>
  <c r="K1246" i="1"/>
  <c r="N1246" i="1" s="1"/>
  <c r="K879" i="1"/>
  <c r="N879" i="1" s="1"/>
  <c r="K844" i="1"/>
  <c r="N844" i="1" s="1"/>
  <c r="K814" i="1"/>
  <c r="N814" i="1" s="1"/>
  <c r="K743" i="1"/>
  <c r="N743" i="1" s="1"/>
  <c r="K817" i="1"/>
  <c r="N817" i="1" s="1"/>
  <c r="L475" i="1"/>
  <c r="K1001" i="1"/>
  <c r="N1001" i="1" s="1"/>
  <c r="K895" i="1"/>
  <c r="N895" i="1" s="1"/>
  <c r="K821" i="1"/>
  <c r="N821" i="1" s="1"/>
  <c r="L313" i="1"/>
  <c r="K947" i="1"/>
  <c r="N947" i="1" s="1"/>
  <c r="K915" i="1"/>
  <c r="N915" i="1" s="1"/>
  <c r="K822" i="1"/>
  <c r="N822" i="1" s="1"/>
  <c r="K638" i="1"/>
  <c r="N638" i="1" s="1"/>
  <c r="K420" i="1"/>
  <c r="N420" i="1" s="1"/>
  <c r="K1064" i="1"/>
  <c r="N1064" i="1" s="1"/>
  <c r="K719" i="1"/>
  <c r="N719" i="1" s="1"/>
  <c r="K796" i="1"/>
  <c r="N796" i="1" s="1"/>
  <c r="K906" i="1"/>
  <c r="N906" i="1" s="1"/>
  <c r="L673" i="1"/>
  <c r="P1302" i="1"/>
  <c r="K1174" i="1"/>
  <c r="N1174" i="1" s="1"/>
  <c r="K1338" i="1"/>
  <c r="N1338" i="1" s="1"/>
  <c r="K875" i="1"/>
  <c r="N875" i="1" s="1"/>
  <c r="K662" i="1"/>
  <c r="N662" i="1" s="1"/>
  <c r="K323" i="1"/>
  <c r="N323" i="1" s="1"/>
  <c r="K1114" i="1"/>
  <c r="N1114" i="1" s="1"/>
  <c r="K1391" i="1"/>
  <c r="N1391" i="1" s="1"/>
  <c r="P338" i="1"/>
  <c r="P442" i="1"/>
  <c r="K1105" i="1"/>
  <c r="N1105" i="1" s="1"/>
  <c r="K761" i="1"/>
  <c r="N761" i="1" s="1"/>
  <c r="M796" i="1"/>
  <c r="K830" i="1"/>
  <c r="N830" i="1" s="1"/>
  <c r="K835" i="1"/>
  <c r="N835" i="1" s="1"/>
  <c r="K861" i="1"/>
  <c r="N861" i="1" s="1"/>
  <c r="L906" i="1"/>
  <c r="K933" i="1"/>
  <c r="N933" i="1" s="1"/>
  <c r="K938" i="1"/>
  <c r="N938" i="1" s="1"/>
  <c r="K946" i="1"/>
  <c r="N946" i="1" s="1"/>
  <c r="K955" i="1"/>
  <c r="N955" i="1" s="1"/>
  <c r="K960" i="1"/>
  <c r="N960" i="1" s="1"/>
  <c r="K982" i="1"/>
  <c r="N982" i="1" s="1"/>
  <c r="K1025" i="1"/>
  <c r="N1025" i="1" s="1"/>
  <c r="K1036" i="1"/>
  <c r="N1036" i="1" s="1"/>
  <c r="K1047" i="1"/>
  <c r="N1047" i="1" s="1"/>
  <c r="K1084" i="1"/>
  <c r="N1084" i="1" s="1"/>
  <c r="K1149" i="1"/>
  <c r="N1149" i="1" s="1"/>
  <c r="K1178" i="1"/>
  <c r="N1178" i="1" s="1"/>
  <c r="K1195" i="1"/>
  <c r="N1195" i="1" s="1"/>
  <c r="P1303" i="1"/>
  <c r="K636" i="1"/>
  <c r="N636" i="1" s="1"/>
  <c r="K1368" i="1"/>
  <c r="N1368" i="1" s="1"/>
  <c r="K347" i="1"/>
  <c r="N347" i="1" s="1"/>
  <c r="K373" i="1"/>
  <c r="N373" i="1" s="1"/>
  <c r="K387" i="1"/>
  <c r="N387" i="1" s="1"/>
  <c r="K407" i="1"/>
  <c r="N407" i="1" s="1"/>
  <c r="K432" i="1"/>
  <c r="N432" i="1" s="1"/>
  <c r="K479" i="1"/>
  <c r="N479" i="1" s="1"/>
  <c r="K525" i="1"/>
  <c r="N525" i="1" s="1"/>
  <c r="K545" i="1"/>
  <c r="N545" i="1" s="1"/>
  <c r="K552" i="1"/>
  <c r="N552" i="1" s="1"/>
  <c r="K557" i="1"/>
  <c r="N557" i="1" s="1"/>
  <c r="K571" i="1"/>
  <c r="N571" i="1" s="1"/>
  <c r="K578" i="1"/>
  <c r="N578" i="1" s="1"/>
  <c r="K583" i="1"/>
  <c r="N583" i="1" s="1"/>
  <c r="K599" i="1"/>
  <c r="N599" i="1" s="1"/>
  <c r="K642" i="1"/>
  <c r="N642" i="1" s="1"/>
  <c r="K647" i="1"/>
  <c r="N647" i="1" s="1"/>
  <c r="M1281" i="1"/>
  <c r="M1049" i="1"/>
  <c r="L1019" i="1"/>
  <c r="K1003" i="1"/>
  <c r="N1003" i="1" s="1"/>
  <c r="K920" i="1"/>
  <c r="N920" i="1" s="1"/>
  <c r="K775" i="1"/>
  <c r="N775" i="1" s="1"/>
  <c r="K720" i="1"/>
  <c r="N720" i="1" s="1"/>
  <c r="K685" i="1"/>
  <c r="N685" i="1" s="1"/>
  <c r="L649" i="1"/>
  <c r="L452" i="1"/>
  <c r="L194" i="1"/>
  <c r="K1068" i="1"/>
  <c r="N1068" i="1" s="1"/>
  <c r="K826" i="1"/>
  <c r="N826" i="1" s="1"/>
  <c r="K812" i="1"/>
  <c r="N812" i="1" s="1"/>
  <c r="K736" i="1"/>
  <c r="N736" i="1" s="1"/>
  <c r="K732" i="1"/>
  <c r="N732" i="1" s="1"/>
  <c r="K695" i="1"/>
  <c r="N695" i="1" s="1"/>
  <c r="K625" i="1"/>
  <c r="N625" i="1" s="1"/>
  <c r="K564" i="1"/>
  <c r="N564" i="1" s="1"/>
  <c r="K551" i="1"/>
  <c r="N551" i="1" s="1"/>
  <c r="K510" i="1"/>
  <c r="N510" i="1" s="1"/>
  <c r="K400" i="1"/>
  <c r="N400" i="1" s="1"/>
  <c r="K1116" i="1"/>
  <c r="N1116" i="1" s="1"/>
  <c r="K1012" i="1"/>
  <c r="N1012" i="1" s="1"/>
  <c r="K1011" i="1"/>
  <c r="N1011" i="1" s="1"/>
  <c r="K894" i="1"/>
  <c r="N894" i="1" s="1"/>
  <c r="K1087" i="1"/>
  <c r="N1087" i="1" s="1"/>
  <c r="K803" i="1"/>
  <c r="N803" i="1" s="1"/>
  <c r="K705" i="1"/>
  <c r="N705" i="1" s="1"/>
  <c r="K659" i="1"/>
  <c r="N659" i="1" s="1"/>
  <c r="L624" i="1"/>
  <c r="L523" i="1"/>
  <c r="L254" i="1"/>
  <c r="K959" i="1"/>
  <c r="N959" i="1" s="1"/>
  <c r="K905" i="1"/>
  <c r="N905" i="1" s="1"/>
  <c r="K899" i="1"/>
  <c r="N899" i="1" s="1"/>
  <c r="K878" i="1"/>
  <c r="N878" i="1" s="1"/>
  <c r="K714" i="1"/>
  <c r="N714" i="1" s="1"/>
  <c r="K658" i="1"/>
  <c r="N658" i="1" s="1"/>
  <c r="K650" i="1"/>
  <c r="N650" i="1" s="1"/>
  <c r="K611" i="1"/>
  <c r="N611" i="1" s="1"/>
  <c r="K537" i="1"/>
  <c r="N537" i="1" s="1"/>
  <c r="L488" i="1"/>
  <c r="K411" i="1"/>
  <c r="N411" i="1" s="1"/>
  <c r="K346" i="1"/>
  <c r="N346" i="1" s="1"/>
  <c r="K1058" i="1"/>
  <c r="N1058" i="1" s="1"/>
  <c r="K155" i="1"/>
  <c r="N155" i="1" s="1"/>
  <c r="K320" i="1"/>
  <c r="N320" i="1" s="1"/>
  <c r="K366" i="1"/>
  <c r="N366" i="1" s="1"/>
  <c r="M338" i="1"/>
  <c r="K317" i="1"/>
  <c r="N317" i="1" s="1"/>
  <c r="K391" i="1"/>
  <c r="N391" i="1" s="1"/>
  <c r="K1063" i="1"/>
  <c r="N1063" i="1" s="1"/>
  <c r="K810" i="1"/>
  <c r="N810" i="1" s="1"/>
  <c r="K790" i="1"/>
  <c r="N790" i="1" s="1"/>
  <c r="K666" i="1"/>
  <c r="N666" i="1" s="1"/>
  <c r="K582" i="1"/>
  <c r="N582" i="1" s="1"/>
  <c r="K820" i="1"/>
  <c r="N820" i="1" s="1"/>
  <c r="K804" i="1"/>
  <c r="N804" i="1" s="1"/>
  <c r="K742" i="1"/>
  <c r="N742" i="1" s="1"/>
  <c r="K706" i="1"/>
  <c r="N706" i="1" s="1"/>
  <c r="L615" i="1"/>
  <c r="L555" i="1"/>
  <c r="K378" i="1"/>
  <c r="N378" i="1" s="1"/>
  <c r="K1004" i="1"/>
  <c r="N1004" i="1" s="1"/>
  <c r="K716" i="1"/>
  <c r="N716" i="1" s="1"/>
  <c r="K800" i="1"/>
  <c r="N800" i="1" s="1"/>
  <c r="K833" i="1"/>
  <c r="N833" i="1" s="1"/>
  <c r="K838" i="1"/>
  <c r="N838" i="1" s="1"/>
  <c r="K868" i="1"/>
  <c r="N868" i="1" s="1"/>
  <c r="K918" i="1"/>
  <c r="N918" i="1" s="1"/>
  <c r="K927" i="1"/>
  <c r="N927" i="1" s="1"/>
  <c r="K940" i="1"/>
  <c r="N940" i="1" s="1"/>
  <c r="K957" i="1"/>
  <c r="N957" i="1" s="1"/>
  <c r="K979" i="1"/>
  <c r="N979" i="1" s="1"/>
  <c r="K1006" i="1"/>
  <c r="N1006" i="1" s="1"/>
  <c r="K1045" i="1"/>
  <c r="N1045" i="1" s="1"/>
  <c r="K1090" i="1"/>
  <c r="N1090" i="1" s="1"/>
  <c r="K1189" i="1"/>
  <c r="N1189" i="1" s="1"/>
  <c r="M1409" i="1"/>
  <c r="P1445" i="1"/>
  <c r="P1301" i="1"/>
  <c r="P1304" i="1"/>
  <c r="P1305" i="1"/>
  <c r="K1260" i="1"/>
  <c r="N1260" i="1" s="1"/>
  <c r="K1220" i="1"/>
  <c r="N1220" i="1" s="1"/>
  <c r="K1214" i="1"/>
  <c r="N1214" i="1" s="1"/>
  <c r="K1208" i="1"/>
  <c r="N1208" i="1" s="1"/>
  <c r="K676" i="1"/>
  <c r="N676" i="1" s="1"/>
  <c r="K974" i="1"/>
  <c r="N974" i="1" s="1"/>
  <c r="K370" i="1"/>
  <c r="N370" i="1" s="1"/>
  <c r="K704" i="1"/>
  <c r="N704" i="1" s="1"/>
  <c r="K807" i="1"/>
  <c r="N807" i="1" s="1"/>
  <c r="K913" i="1"/>
  <c r="N913" i="1" s="1"/>
  <c r="K971" i="1"/>
  <c r="N971" i="1" s="1"/>
  <c r="K864" i="1"/>
  <c r="N864" i="1" s="1"/>
  <c r="K631" i="1"/>
  <c r="N631" i="1" s="1"/>
  <c r="K1218" i="1"/>
  <c r="N1218" i="1" s="1"/>
  <c r="K1118" i="1"/>
  <c r="N1118" i="1" s="1"/>
  <c r="L1047" i="1"/>
  <c r="L1006" i="1"/>
  <c r="L960" i="1"/>
  <c r="K888" i="1"/>
  <c r="N888" i="1" s="1"/>
  <c r="K855" i="1"/>
  <c r="N855" i="1" s="1"/>
  <c r="K834" i="1"/>
  <c r="N834" i="1" s="1"/>
  <c r="K818" i="1"/>
  <c r="N818" i="1" s="1"/>
  <c r="K808" i="1"/>
  <c r="N808" i="1" s="1"/>
  <c r="K782" i="1"/>
  <c r="N782" i="1" s="1"/>
  <c r="K769" i="1"/>
  <c r="N769" i="1" s="1"/>
  <c r="K735" i="1"/>
  <c r="N735" i="1" s="1"/>
  <c r="K725" i="1"/>
  <c r="N725" i="1" s="1"/>
  <c r="K708" i="1"/>
  <c r="N708" i="1" s="1"/>
  <c r="K682" i="1"/>
  <c r="N682" i="1" s="1"/>
  <c r="K668" i="1"/>
  <c r="N668" i="1" s="1"/>
  <c r="L642" i="1"/>
  <c r="L583" i="1"/>
  <c r="L574" i="1"/>
  <c r="K1044" i="1"/>
  <c r="N1044" i="1" s="1"/>
  <c r="K1032" i="1"/>
  <c r="N1032" i="1" s="1"/>
  <c r="K1194" i="1"/>
  <c r="N1194" i="1" s="1"/>
  <c r="K1150" i="1"/>
  <c r="N1150" i="1" s="1"/>
  <c r="L979" i="1"/>
  <c r="K963" i="1"/>
  <c r="N963" i="1" s="1"/>
  <c r="K956" i="1"/>
  <c r="N956" i="1" s="1"/>
  <c r="K931" i="1"/>
  <c r="N931" i="1" s="1"/>
  <c r="K921" i="1"/>
  <c r="N921" i="1" s="1"/>
  <c r="K886" i="1"/>
  <c r="N886" i="1" s="1"/>
  <c r="L868" i="1"/>
  <c r="L800" i="1"/>
  <c r="K794" i="1"/>
  <c r="N794" i="1" s="1"/>
  <c r="K784" i="1"/>
  <c r="N784" i="1" s="1"/>
  <c r="K776" i="1"/>
  <c r="N776" i="1" s="1"/>
  <c r="K768" i="1"/>
  <c r="N768" i="1" s="1"/>
  <c r="L599" i="1"/>
  <c r="K646" i="1"/>
  <c r="N646" i="1" s="1"/>
  <c r="K637" i="1"/>
  <c r="N637" i="1" s="1"/>
  <c r="K616" i="1"/>
  <c r="N616" i="1" s="1"/>
  <c r="K613" i="1"/>
  <c r="N613" i="1" s="1"/>
  <c r="K558" i="1"/>
  <c r="N558" i="1" s="1"/>
  <c r="K529" i="1"/>
  <c r="N529" i="1" s="1"/>
  <c r="K524" i="1"/>
  <c r="N524" i="1" s="1"/>
  <c r="K518" i="1"/>
  <c r="N518" i="1" s="1"/>
  <c r="K490" i="1"/>
  <c r="N490" i="1" s="1"/>
  <c r="K484" i="1"/>
  <c r="N484" i="1" s="1"/>
  <c r="K453" i="1"/>
  <c r="N453" i="1" s="1"/>
  <c r="K446" i="1"/>
  <c r="N446" i="1" s="1"/>
  <c r="K436" i="1"/>
  <c r="N436" i="1" s="1"/>
  <c r="L373" i="1"/>
  <c r="K334" i="1"/>
  <c r="N334" i="1" s="1"/>
  <c r="K293" i="1"/>
  <c r="N293" i="1" s="1"/>
  <c r="K602" i="1"/>
  <c r="N602" i="1" s="1"/>
  <c r="K1054" i="1"/>
  <c r="N1054" i="1" s="1"/>
  <c r="K984" i="1"/>
  <c r="N984" i="1" s="1"/>
  <c r="K969" i="1"/>
  <c r="N969" i="1" s="1"/>
  <c r="K1053" i="1"/>
  <c r="N1053" i="1" s="1"/>
  <c r="K977" i="1"/>
  <c r="N977" i="1" s="1"/>
  <c r="K999" i="1"/>
  <c r="N999" i="1" s="1"/>
  <c r="K591" i="1"/>
  <c r="N591" i="1" s="1"/>
  <c r="K325" i="1"/>
  <c r="N325" i="1" s="1"/>
  <c r="K536" i="1"/>
  <c r="N536" i="1" s="1"/>
  <c r="K553" i="1"/>
  <c r="N553" i="1" s="1"/>
  <c r="M1208" i="1"/>
  <c r="K1316" i="1"/>
  <c r="N1316" i="1" s="1"/>
  <c r="K1314" i="1"/>
  <c r="N1314" i="1" s="1"/>
  <c r="K1263" i="1"/>
  <c r="N1263" i="1" s="1"/>
  <c r="K584" i="1"/>
  <c r="N584" i="1" s="1"/>
  <c r="L407" i="1"/>
  <c r="K643" i="1"/>
  <c r="N643" i="1" s="1"/>
  <c r="K617" i="1"/>
  <c r="N617" i="1" s="1"/>
  <c r="K579" i="1"/>
  <c r="N579" i="1" s="1"/>
  <c r="K573" i="1"/>
  <c r="N573" i="1" s="1"/>
  <c r="K491" i="1"/>
  <c r="N491" i="1" s="1"/>
  <c r="K485" i="1"/>
  <c r="N485" i="1" s="1"/>
  <c r="K438" i="1"/>
  <c r="N438" i="1" s="1"/>
  <c r="L432" i="1"/>
  <c r="K267" i="1"/>
  <c r="N267" i="1" s="1"/>
  <c r="K729" i="1"/>
  <c r="N729" i="1" s="1"/>
  <c r="K1265" i="1"/>
  <c r="N1265" i="1" s="1"/>
  <c r="K1207" i="1"/>
  <c r="N1207" i="1" s="1"/>
  <c r="K1226" i="1"/>
  <c r="N1226" i="1" s="1"/>
  <c r="L578" i="1"/>
  <c r="M458" i="1"/>
  <c r="K692" i="1"/>
  <c r="N692" i="1" s="1"/>
  <c r="M875" i="1"/>
  <c r="K702" i="1"/>
  <c r="N702" i="1" s="1"/>
  <c r="K472" i="1"/>
  <c r="N472" i="1" s="1"/>
  <c r="K699" i="1"/>
  <c r="N699" i="1" s="1"/>
  <c r="K478" i="1"/>
  <c r="N478" i="1" s="1"/>
  <c r="K546" i="1"/>
  <c r="N546" i="1" s="1"/>
  <c r="K656" i="1"/>
  <c r="N656" i="1" s="1"/>
  <c r="K1228" i="1"/>
  <c r="N1228" i="1" s="1"/>
  <c r="K917" i="1"/>
  <c r="N917" i="1" s="1"/>
  <c r="K901" i="1"/>
  <c r="N901" i="1" s="1"/>
  <c r="K885" i="1"/>
  <c r="N885" i="1" s="1"/>
  <c r="K869" i="1"/>
  <c r="N869" i="1" s="1"/>
  <c r="K853" i="1"/>
  <c r="N853" i="1" s="1"/>
  <c r="K839" i="1"/>
  <c r="N839" i="1" s="1"/>
  <c r="K829" i="1"/>
  <c r="N829" i="1" s="1"/>
  <c r="K798" i="1"/>
  <c r="N798" i="1" s="1"/>
  <c r="K780" i="1"/>
  <c r="N780" i="1" s="1"/>
  <c r="K733" i="1"/>
  <c r="N733" i="1" s="1"/>
  <c r="K696" i="1"/>
  <c r="N696" i="1" s="1"/>
  <c r="K674" i="1"/>
  <c r="N674" i="1" s="1"/>
  <c r="K667" i="1"/>
  <c r="N667" i="1" s="1"/>
  <c r="L647" i="1"/>
  <c r="L387" i="1"/>
  <c r="K183" i="1"/>
  <c r="N183" i="1" s="1"/>
  <c r="K1041" i="1"/>
  <c r="N1041" i="1" s="1"/>
  <c r="K1026" i="1"/>
  <c r="N1026" i="1" s="1"/>
  <c r="K1020" i="1"/>
  <c r="N1020" i="1" s="1"/>
  <c r="K1127" i="1"/>
  <c r="N1127" i="1" s="1"/>
  <c r="K1062" i="1"/>
  <c r="N1062" i="1" s="1"/>
  <c r="K964" i="1"/>
  <c r="N964" i="1" s="1"/>
  <c r="K954" i="1"/>
  <c r="N954" i="1" s="1"/>
  <c r="K941" i="1"/>
  <c r="N941" i="1" s="1"/>
  <c r="K934" i="1"/>
  <c r="N934" i="1" s="1"/>
  <c r="K883" i="1"/>
  <c r="N883" i="1" s="1"/>
  <c r="K848" i="1"/>
  <c r="N848" i="1" s="1"/>
  <c r="K789" i="1"/>
  <c r="N789" i="1" s="1"/>
  <c r="K781" i="1"/>
  <c r="N781" i="1" s="1"/>
  <c r="K772" i="1"/>
  <c r="N772" i="1" s="1"/>
  <c r="K641" i="1"/>
  <c r="N641" i="1" s="1"/>
  <c r="K570" i="1"/>
  <c r="N570" i="1" s="1"/>
  <c r="K556" i="1"/>
  <c r="N556" i="1" s="1"/>
  <c r="L545" i="1"/>
  <c r="K530" i="1"/>
  <c r="N530" i="1" s="1"/>
  <c r="K527" i="1"/>
  <c r="N527" i="1" s="1"/>
  <c r="L479" i="1"/>
  <c r="K439" i="1"/>
  <c r="N439" i="1" s="1"/>
  <c r="K433" i="1"/>
  <c r="N433" i="1" s="1"/>
  <c r="K406" i="1"/>
  <c r="N406" i="1" s="1"/>
  <c r="K377" i="1"/>
  <c r="N377" i="1" s="1"/>
  <c r="K365" i="1"/>
  <c r="N365" i="1" s="1"/>
  <c r="K314" i="1"/>
  <c r="N314" i="1" s="1"/>
  <c r="K1016" i="1"/>
  <c r="N1016" i="1" s="1"/>
  <c r="K1098" i="1"/>
  <c r="N1098" i="1" s="1"/>
  <c r="K998" i="1"/>
  <c r="N998" i="1" s="1"/>
  <c r="K1117" i="1"/>
  <c r="N1117" i="1" s="1"/>
  <c r="K990" i="1"/>
  <c r="N990" i="1" s="1"/>
  <c r="K605" i="1"/>
  <c r="N605" i="1" s="1"/>
  <c r="K1060" i="1"/>
  <c r="N1060" i="1" s="1"/>
  <c r="K976" i="1"/>
  <c r="N976" i="1" s="1"/>
  <c r="K255" i="1"/>
  <c r="N255" i="1" s="1"/>
  <c r="K273" i="1"/>
  <c r="N273" i="1" s="1"/>
  <c r="K333" i="1"/>
  <c r="N333" i="1" s="1"/>
  <c r="K341" i="1"/>
  <c r="N341" i="1" s="1"/>
  <c r="K372" i="1"/>
  <c r="N372" i="1" s="1"/>
  <c r="K424" i="1"/>
  <c r="N424" i="1" s="1"/>
  <c r="K441" i="1"/>
  <c r="N441" i="1" s="1"/>
  <c r="K477" i="1"/>
  <c r="N477" i="1" s="1"/>
  <c r="K489" i="1"/>
  <c r="N489" i="1" s="1"/>
  <c r="K851" i="1"/>
  <c r="N851" i="1" s="1"/>
  <c r="K856" i="1"/>
  <c r="N856" i="1" s="1"/>
  <c r="M1276" i="1"/>
  <c r="M1285" i="1"/>
  <c r="M1316" i="1"/>
  <c r="M1314" i="1"/>
  <c r="M1278" i="1"/>
  <c r="K114" i="1"/>
  <c r="N114" i="1" s="1"/>
  <c r="K1261" i="1"/>
  <c r="N1261" i="1" s="1"/>
  <c r="K1210" i="1"/>
  <c r="N1210" i="1" s="1"/>
  <c r="K673" i="1"/>
  <c r="N673" i="1" s="1"/>
  <c r="K259" i="1"/>
  <c r="N259" i="1" s="1"/>
  <c r="K797" i="1"/>
  <c r="N797" i="1" s="1"/>
  <c r="K1111" i="1"/>
  <c r="N1111" i="1" s="1"/>
  <c r="L636" i="1"/>
  <c r="K858" i="1"/>
  <c r="N858" i="1" s="1"/>
  <c r="K417" i="1"/>
  <c r="N417" i="1" s="1"/>
  <c r="K722" i="1"/>
  <c r="N722" i="1" s="1"/>
  <c r="K632" i="1"/>
  <c r="N632" i="1" s="1"/>
  <c r="K470" i="1"/>
  <c r="N470" i="1" s="1"/>
  <c r="M472" i="1"/>
  <c r="K540" i="1"/>
  <c r="N540" i="1" s="1"/>
  <c r="K846" i="1"/>
  <c r="N846" i="1" s="1"/>
  <c r="M656" i="1"/>
  <c r="K1051" i="1"/>
  <c r="N1051" i="1" s="1"/>
  <c r="K1219" i="1"/>
  <c r="N1219" i="1" s="1"/>
  <c r="M542" i="1"/>
  <c r="K701" i="1"/>
  <c r="N701" i="1" s="1"/>
  <c r="K907" i="1"/>
  <c r="N907" i="1" s="1"/>
  <c r="K748" i="1"/>
  <c r="N748" i="1" s="1"/>
  <c r="K1085" i="1"/>
  <c r="N1085" i="1" s="1"/>
  <c r="K251" i="1"/>
  <c r="N251" i="1" s="1"/>
  <c r="K393" i="1"/>
  <c r="N393" i="1" s="1"/>
  <c r="K633" i="1"/>
  <c r="N633" i="1" s="1"/>
  <c r="K367" i="1"/>
  <c r="N367" i="1" s="1"/>
  <c r="K914" i="1"/>
  <c r="N914" i="1" s="1"/>
  <c r="K1332" i="1"/>
  <c r="N1332" i="1" s="1"/>
  <c r="K1450" i="1"/>
  <c r="N1450" i="1" s="1"/>
  <c r="L242" i="1"/>
  <c r="M1088" i="1"/>
  <c r="M242" i="1"/>
  <c r="L423" i="1"/>
  <c r="K423" i="1"/>
  <c r="N423" i="1" s="1"/>
  <c r="L311" i="1"/>
  <c r="K311" i="1"/>
  <c r="N311" i="1" s="1"/>
  <c r="L401" i="1"/>
  <c r="K401" i="1"/>
  <c r="N401" i="1" s="1"/>
  <c r="L469" i="1"/>
  <c r="K469" i="1"/>
  <c r="N469" i="1" s="1"/>
  <c r="L519" i="1"/>
  <c r="K519" i="1"/>
  <c r="N519" i="1" s="1"/>
  <c r="L678" i="1"/>
  <c r="K678" i="1"/>
  <c r="N678" i="1" s="1"/>
  <c r="M711" i="1"/>
  <c r="K711" i="1"/>
  <c r="N711" i="1" s="1"/>
  <c r="M890" i="1"/>
  <c r="K890" i="1"/>
  <c r="N890" i="1" s="1"/>
  <c r="K361" i="1"/>
  <c r="N361" i="1" s="1"/>
  <c r="M361" i="1"/>
  <c r="L517" i="1"/>
  <c r="K517" i="1"/>
  <c r="N517" i="1" s="1"/>
  <c r="L222" i="1"/>
  <c r="K222" i="1"/>
  <c r="N222" i="1" s="1"/>
  <c r="L230" i="1"/>
  <c r="K230" i="1"/>
  <c r="N230" i="1" s="1"/>
  <c r="L243" i="1"/>
  <c r="K243" i="1"/>
  <c r="N243" i="1" s="1"/>
  <c r="L249" i="1"/>
  <c r="K249" i="1"/>
  <c r="N249" i="1" s="1"/>
  <c r="M263" i="1"/>
  <c r="K263" i="1"/>
  <c r="N263" i="1" s="1"/>
  <c r="M272" i="1"/>
  <c r="K272" i="1"/>
  <c r="N272" i="1" s="1"/>
  <c r="K289" i="1"/>
  <c r="N289" i="1" s="1"/>
  <c r="L289" i="1"/>
  <c r="M299" i="1"/>
  <c r="K299" i="1"/>
  <c r="N299" i="1" s="1"/>
  <c r="M308" i="1"/>
  <c r="K308" i="1"/>
  <c r="N308" i="1" s="1"/>
  <c r="M329" i="1"/>
  <c r="K329" i="1"/>
  <c r="N329" i="1" s="1"/>
  <c r="M345" i="1"/>
  <c r="K345" i="1"/>
  <c r="N345" i="1" s="1"/>
  <c r="M380" i="1"/>
  <c r="K380" i="1"/>
  <c r="N380" i="1" s="1"/>
  <c r="M398" i="1"/>
  <c r="K398" i="1"/>
  <c r="N398" i="1" s="1"/>
  <c r="M410" i="1"/>
  <c r="K410" i="1"/>
  <c r="N410" i="1" s="1"/>
  <c r="M669" i="1"/>
  <c r="K607" i="1"/>
  <c r="N607" i="1" s="1"/>
  <c r="K1077" i="1"/>
  <c r="N1077" i="1" s="1"/>
  <c r="K924" i="1"/>
  <c r="N924" i="1" s="1"/>
  <c r="K431" i="1"/>
  <c r="N431" i="1" s="1"/>
  <c r="M323" i="1"/>
  <c r="M1391" i="1"/>
  <c r="L347" i="1"/>
  <c r="K374" i="1"/>
  <c r="N374" i="1" s="1"/>
  <c r="L366" i="1"/>
  <c r="K348" i="1"/>
  <c r="N348" i="1" s="1"/>
  <c r="K342" i="1"/>
  <c r="N342" i="1" s="1"/>
  <c r="K336" i="1"/>
  <c r="N336" i="1" s="1"/>
  <c r="L320" i="1"/>
  <c r="K298" i="1"/>
  <c r="N298" i="1" s="1"/>
  <c r="K238" i="1"/>
  <c r="N238" i="1" s="1"/>
  <c r="K307" i="1"/>
  <c r="N307" i="1" s="1"/>
  <c r="K312" i="1"/>
  <c r="N312" i="1" s="1"/>
  <c r="K368" i="1"/>
  <c r="N368" i="1" s="1"/>
  <c r="K379" i="1"/>
  <c r="N379" i="1" s="1"/>
  <c r="K397" i="1"/>
  <c r="N397" i="1" s="1"/>
  <c r="K402" i="1"/>
  <c r="N402" i="1" s="1"/>
  <c r="K413" i="1"/>
  <c r="N413" i="1" s="1"/>
  <c r="K455" i="1"/>
  <c r="N455" i="1" s="1"/>
  <c r="K514" i="1"/>
  <c r="N514" i="1" s="1"/>
  <c r="K600" i="1"/>
  <c r="N600" i="1" s="1"/>
  <c r="M600" i="1"/>
  <c r="K427" i="1"/>
  <c r="N427" i="1" s="1"/>
  <c r="M427" i="1"/>
  <c r="K504" i="1"/>
  <c r="N504" i="1" s="1"/>
  <c r="M504" i="1"/>
  <c r="L543" i="1"/>
  <c r="L595" i="1"/>
  <c r="K595" i="1"/>
  <c r="N595" i="1" s="1"/>
  <c r="L603" i="1"/>
  <c r="K603" i="1"/>
  <c r="N603" i="1" s="1"/>
  <c r="K1339" i="1"/>
  <c r="N1339" i="1" s="1"/>
  <c r="L1339" i="1"/>
  <c r="P150" i="1"/>
  <c r="M150" i="1"/>
  <c r="L1219" i="1"/>
  <c r="M704" i="1"/>
  <c r="M1144" i="1"/>
  <c r="K1113" i="1"/>
  <c r="N1113" i="1" s="1"/>
  <c r="M259" i="1"/>
  <c r="M171" i="1"/>
  <c r="K1102" i="1"/>
  <c r="N1102" i="1" s="1"/>
  <c r="L171" i="1"/>
  <c r="K588" i="1"/>
  <c r="N588" i="1" s="1"/>
  <c r="K892" i="1"/>
  <c r="N892" i="1" s="1"/>
  <c r="K1166" i="1"/>
  <c r="N1166" i="1" s="1"/>
  <c r="K806" i="1"/>
  <c r="N806" i="1" s="1"/>
  <c r="K394" i="1"/>
  <c r="N394" i="1" s="1"/>
  <c r="K330" i="1"/>
  <c r="N330" i="1" s="1"/>
  <c r="M470" i="1"/>
  <c r="K672" i="1"/>
  <c r="N672" i="1" s="1"/>
  <c r="K897" i="1"/>
  <c r="N897" i="1" s="1"/>
  <c r="K594" i="1"/>
  <c r="N594" i="1" s="1"/>
  <c r="M437" i="1"/>
  <c r="K635" i="1"/>
  <c r="N635" i="1" s="1"/>
  <c r="K1235" i="1"/>
  <c r="N1235" i="1" s="1"/>
  <c r="M66" i="1"/>
  <c r="K687" i="1"/>
  <c r="N687" i="1" s="1"/>
  <c r="L525" i="1"/>
  <c r="L368" i="1"/>
  <c r="L325" i="1"/>
  <c r="L716" i="1"/>
  <c r="K513" i="1"/>
  <c r="N513" i="1" s="1"/>
  <c r="K499" i="1"/>
  <c r="N499" i="1" s="1"/>
  <c r="K486" i="1"/>
  <c r="N486" i="1" s="1"/>
  <c r="K480" i="1"/>
  <c r="N480" i="1" s="1"/>
  <c r="K474" i="1"/>
  <c r="N474" i="1" s="1"/>
  <c r="K454" i="1"/>
  <c r="N454" i="1" s="1"/>
  <c r="K405" i="1"/>
  <c r="N405" i="1" s="1"/>
  <c r="L397" i="1"/>
  <c r="K376" i="1"/>
  <c r="N376" i="1" s="1"/>
  <c r="K369" i="1"/>
  <c r="N369" i="1" s="1"/>
  <c r="K354" i="1"/>
  <c r="N354" i="1" s="1"/>
  <c r="K343" i="1"/>
  <c r="N343" i="1" s="1"/>
  <c r="K337" i="1"/>
  <c r="N337" i="1" s="1"/>
  <c r="L312" i="1"/>
  <c r="K281" i="1"/>
  <c r="N281" i="1" s="1"/>
  <c r="L255" i="1"/>
  <c r="K226" i="1"/>
  <c r="N226" i="1" s="1"/>
  <c r="M286" i="1"/>
  <c r="K792" i="1"/>
  <c r="N792" i="1" s="1"/>
  <c r="M792" i="1"/>
  <c r="K269" i="1"/>
  <c r="N269" i="1" s="1"/>
  <c r="M269" i="1"/>
  <c r="L698" i="1"/>
  <c r="K698" i="1"/>
  <c r="N698" i="1" s="1"/>
  <c r="L515" i="1"/>
  <c r="K515" i="1"/>
  <c r="N515" i="1" s="1"/>
  <c r="K1330" i="1"/>
  <c r="N1330" i="1" s="1"/>
  <c r="L1330" i="1"/>
  <c r="L199" i="1"/>
  <c r="K199" i="1"/>
  <c r="N199" i="1" s="1"/>
  <c r="K383" i="1"/>
  <c r="N383" i="1" s="1"/>
  <c r="M391" i="1"/>
  <c r="M478" i="1"/>
  <c r="K972" i="1"/>
  <c r="N972" i="1" s="1"/>
  <c r="K707" i="1"/>
  <c r="N707" i="1" s="1"/>
  <c r="K1298" i="1"/>
  <c r="N1298" i="1" s="1"/>
  <c r="L155" i="1"/>
  <c r="K450" i="1"/>
  <c r="N450" i="1" s="1"/>
  <c r="K445" i="1"/>
  <c r="N445" i="1" s="1"/>
  <c r="K412" i="1"/>
  <c r="N412" i="1" s="1"/>
  <c r="K244" i="1"/>
  <c r="N244" i="1" s="1"/>
  <c r="K218" i="1"/>
  <c r="N218" i="1" s="1"/>
  <c r="K57" i="1"/>
  <c r="N57" i="1" s="1"/>
  <c r="M651" i="1"/>
  <c r="K651" i="1"/>
  <c r="N651" i="1" s="1"/>
  <c r="M939" i="1"/>
  <c r="K939" i="1"/>
  <c r="N939" i="1" s="1"/>
  <c r="M1005" i="1"/>
  <c r="K1005" i="1"/>
  <c r="N1005" i="1" s="1"/>
  <c r="M1022" i="1"/>
  <c r="K1022" i="1"/>
  <c r="N1022" i="1" s="1"/>
  <c r="K1043" i="1"/>
  <c r="N1043" i="1" s="1"/>
  <c r="L1043" i="1"/>
  <c r="M1048" i="1"/>
  <c r="K1048" i="1"/>
  <c r="N1048" i="1" s="1"/>
  <c r="M1188" i="1"/>
  <c r="K1188" i="1"/>
  <c r="N1188" i="1" s="1"/>
  <c r="M1198" i="1"/>
  <c r="K1198" i="1"/>
  <c r="N1198" i="1" s="1"/>
  <c r="M435" i="1"/>
  <c r="K435" i="1"/>
  <c r="N435" i="1" s="1"/>
  <c r="M447" i="1"/>
  <c r="K447" i="1"/>
  <c r="N447" i="1" s="1"/>
  <c r="M461" i="1"/>
  <c r="K461" i="1"/>
  <c r="N461" i="1" s="1"/>
  <c r="M483" i="1"/>
  <c r="K483" i="1"/>
  <c r="N483" i="1" s="1"/>
  <c r="M492" i="1"/>
  <c r="K492" i="1"/>
  <c r="N492" i="1" s="1"/>
  <c r="M516" i="1"/>
  <c r="K516" i="1"/>
  <c r="N516" i="1" s="1"/>
  <c r="M528" i="1"/>
  <c r="K528" i="1"/>
  <c r="N528" i="1" s="1"/>
  <c r="M585" i="1"/>
  <c r="K585" i="1"/>
  <c r="N585" i="1" s="1"/>
  <c r="K609" i="1"/>
  <c r="N609" i="1" s="1"/>
  <c r="L609" i="1"/>
  <c r="K614" i="1"/>
  <c r="N614" i="1" s="1"/>
  <c r="L614" i="1"/>
  <c r="K1315" i="1"/>
  <c r="N1315" i="1" s="1"/>
  <c r="M1315" i="1"/>
  <c r="K451" i="1"/>
  <c r="N451" i="1" s="1"/>
  <c r="K500" i="1"/>
  <c r="N500" i="1" s="1"/>
  <c r="K522" i="1"/>
  <c r="N522" i="1" s="1"/>
  <c r="M1303" i="1"/>
  <c r="K987" i="1"/>
  <c r="N987" i="1" s="1"/>
  <c r="K966" i="1"/>
  <c r="N966" i="1" s="1"/>
  <c r="K908" i="1"/>
  <c r="N908" i="1" s="1"/>
  <c r="K739" i="1"/>
  <c r="N739" i="1" s="1"/>
  <c r="K471" i="1"/>
  <c r="N471" i="1" s="1"/>
  <c r="K434" i="1"/>
  <c r="N434" i="1" s="1"/>
  <c r="K358" i="1"/>
  <c r="N358" i="1" s="1"/>
  <c r="K389" i="1"/>
  <c r="N389" i="1" s="1"/>
  <c r="K1129" i="1"/>
  <c r="N1129" i="1" s="1"/>
  <c r="K1056" i="1"/>
  <c r="N1056" i="1" s="1"/>
  <c r="K188" i="1"/>
  <c r="N188" i="1" s="1"/>
  <c r="K1224" i="1"/>
  <c r="N1224" i="1" s="1"/>
  <c r="K1239" i="1"/>
  <c r="N1239" i="1" s="1"/>
  <c r="K13" i="1"/>
  <c r="N13" i="1" s="1"/>
  <c r="L955" i="1"/>
  <c r="K824" i="1"/>
  <c r="N824" i="1" s="1"/>
  <c r="K610" i="1"/>
  <c r="N610" i="1" s="1"/>
  <c r="L424" i="1"/>
  <c r="L372" i="1"/>
  <c r="L1025" i="1"/>
  <c r="K922" i="1"/>
  <c r="N922" i="1" s="1"/>
  <c r="K581" i="1"/>
  <c r="N581" i="1" s="1"/>
  <c r="K548" i="1"/>
  <c r="N548" i="1" s="1"/>
  <c r="K505" i="1"/>
  <c r="N505" i="1" s="1"/>
  <c r="L451" i="1"/>
  <c r="K440" i="1"/>
  <c r="N440" i="1" s="1"/>
  <c r="K604" i="1"/>
  <c r="N604" i="1" s="1"/>
  <c r="K978" i="1"/>
  <c r="N978" i="1" s="1"/>
  <c r="K994" i="1"/>
  <c r="N994" i="1" s="1"/>
  <c r="M1207" i="1"/>
  <c r="L1302" i="1"/>
  <c r="K1212" i="1"/>
  <c r="N1212" i="1" s="1"/>
  <c r="L1213" i="1"/>
  <c r="L1260" i="1"/>
  <c r="K1286" i="1"/>
  <c r="N1286" i="1" s="1"/>
  <c r="K1282" i="1"/>
  <c r="N1282" i="1" s="1"/>
  <c r="K1280" i="1"/>
  <c r="N1280" i="1" s="1"/>
  <c r="K1277" i="1"/>
  <c r="N1277" i="1" s="1"/>
  <c r="K1275" i="1"/>
  <c r="N1275" i="1" s="1"/>
  <c r="K1272" i="1"/>
  <c r="N1272" i="1" s="1"/>
  <c r="K1266" i="1"/>
  <c r="N1266" i="1" s="1"/>
  <c r="K1258" i="1"/>
  <c r="N1258" i="1" s="1"/>
  <c r="K1247" i="1"/>
  <c r="N1247" i="1" s="1"/>
  <c r="K1211" i="1"/>
  <c r="N1211" i="1" s="1"/>
  <c r="M1214" i="1"/>
  <c r="M1261" i="1"/>
  <c r="M1220" i="1"/>
  <c r="M34" i="1"/>
  <c r="L34" i="1"/>
  <c r="P34" i="1"/>
  <c r="P158" i="1"/>
  <c r="M158" i="1"/>
  <c r="P86" i="1"/>
  <c r="L86" i="1"/>
  <c r="M86" i="1"/>
  <c r="P459" i="1"/>
  <c r="P384" i="1"/>
  <c r="P589" i="1"/>
  <c r="P723" i="1"/>
  <c r="P925" i="1"/>
  <c r="P909" i="1"/>
  <c r="P893" i="1"/>
  <c r="P859" i="1"/>
  <c r="P988" i="1"/>
  <c r="P967" i="1"/>
  <c r="P418" i="1"/>
  <c r="P352" i="1"/>
  <c r="P318" i="1"/>
  <c r="P842" i="1"/>
  <c r="P562" i="1"/>
  <c r="L1201" i="1"/>
  <c r="K1201" i="1"/>
  <c r="N1201" i="1" s="1"/>
  <c r="L1112" i="1"/>
  <c r="L532" i="1"/>
  <c r="K532" i="1"/>
  <c r="N532" i="1" s="1"/>
  <c r="M747" i="1"/>
  <c r="K747" i="1"/>
  <c r="N747" i="1" s="1"/>
  <c r="L601" i="1"/>
  <c r="K601" i="1"/>
  <c r="N601" i="1" s="1"/>
  <c r="L319" i="1"/>
  <c r="K319" i="1"/>
  <c r="N319" i="1" s="1"/>
  <c r="L187" i="1"/>
  <c r="M756" i="1"/>
  <c r="K756" i="1"/>
  <c r="N756" i="1" s="1"/>
  <c r="L655" i="1"/>
  <c r="K655" i="1"/>
  <c r="N655" i="1" s="1"/>
  <c r="M1199" i="1"/>
  <c r="L68" i="1"/>
  <c r="P68" i="1"/>
  <c r="M68" i="1"/>
  <c r="L1383" i="1"/>
  <c r="M1398" i="1"/>
  <c r="K1398" i="1"/>
  <c r="N1398" i="1" s="1"/>
  <c r="M1387" i="1"/>
  <c r="M109" i="1"/>
  <c r="K1329" i="1"/>
  <c r="N1329" i="1" s="1"/>
  <c r="L1329" i="1"/>
  <c r="K1406" i="1"/>
  <c r="N1406" i="1" s="1"/>
  <c r="K156" i="1"/>
  <c r="N156" i="1" s="1"/>
  <c r="K460" i="1"/>
  <c r="N460" i="1" s="1"/>
  <c r="K1073" i="1"/>
  <c r="N1073" i="1" s="1"/>
  <c r="K331" i="1"/>
  <c r="N331" i="1" s="1"/>
  <c r="L137" i="1"/>
  <c r="M137" i="1"/>
  <c r="K22" i="1"/>
  <c r="N22" i="1" s="1"/>
  <c r="L22" i="1"/>
  <c r="K1037" i="1"/>
  <c r="N1037" i="1" s="1"/>
  <c r="L1111" i="1"/>
  <c r="K1183" i="1"/>
  <c r="N1183" i="1" s="1"/>
  <c r="M737" i="1"/>
  <c r="M531" i="1"/>
  <c r="M494" i="1"/>
  <c r="M559" i="1"/>
  <c r="M586" i="1"/>
  <c r="K1177" i="1"/>
  <c r="N1177" i="1" s="1"/>
  <c r="M1112" i="1"/>
  <c r="M916" i="1"/>
  <c r="M521" i="1"/>
  <c r="M1017" i="1"/>
  <c r="M371" i="1"/>
  <c r="K382" i="1"/>
  <c r="N382" i="1" s="1"/>
  <c r="M907" i="1"/>
  <c r="K277" i="1"/>
  <c r="N277" i="1" s="1"/>
  <c r="K738" i="1"/>
  <c r="N738" i="1" s="1"/>
  <c r="M370" i="1"/>
  <c r="M974" i="1"/>
  <c r="M676" i="1"/>
  <c r="K952" i="1"/>
  <c r="N952" i="1" s="1"/>
  <c r="K823" i="1"/>
  <c r="N823" i="1" s="1"/>
  <c r="K575" i="1"/>
  <c r="N575" i="1" s="1"/>
  <c r="K1360" i="1"/>
  <c r="N1360" i="1" s="1"/>
  <c r="K1363" i="1"/>
  <c r="N1363" i="1" s="1"/>
  <c r="M1369" i="1"/>
  <c r="K1370" i="1"/>
  <c r="N1370" i="1" s="1"/>
  <c r="M1404" i="1"/>
  <c r="M1405" i="1"/>
  <c r="K724" i="1"/>
  <c r="N724" i="1" s="1"/>
  <c r="K419" i="1"/>
  <c r="N419" i="1" s="1"/>
  <c r="M1159" i="1"/>
  <c r="L182" i="1"/>
  <c r="K189" i="1"/>
  <c r="N189" i="1" s="1"/>
  <c r="K1133" i="1"/>
  <c r="N1133" i="1" s="1"/>
  <c r="L1146" i="1"/>
  <c r="K1027" i="1"/>
  <c r="N1027" i="1" s="1"/>
  <c r="L874" i="1"/>
  <c r="L764" i="1"/>
  <c r="L416" i="1"/>
  <c r="L350" i="1"/>
  <c r="L250" i="1"/>
  <c r="L1007" i="1"/>
  <c r="L857" i="1"/>
  <c r="L620" i="1"/>
  <c r="L1154" i="1"/>
  <c r="L866" i="1"/>
  <c r="L783" i="1"/>
  <c r="K481" i="1"/>
  <c r="N481" i="1" s="1"/>
  <c r="L339" i="1"/>
  <c r="L995" i="1"/>
  <c r="L712" i="1"/>
  <c r="L639" i="1"/>
  <c r="L443" i="1"/>
  <c r="K1097" i="1"/>
  <c r="N1097" i="1" s="1"/>
  <c r="M187" i="1"/>
  <c r="K1079" i="1"/>
  <c r="N1079" i="1" s="1"/>
  <c r="M1105" i="1"/>
  <c r="L460" i="1"/>
  <c r="M1138" i="1"/>
  <c r="L926" i="1"/>
  <c r="L860" i="1"/>
  <c r="L563" i="1"/>
  <c r="L212" i="1"/>
  <c r="L590" i="1"/>
  <c r="L385" i="1"/>
  <c r="M1078" i="1"/>
  <c r="M1185" i="1"/>
  <c r="M749" i="1"/>
  <c r="L709" i="1"/>
  <c r="L1136" i="1"/>
  <c r="M748" i="1"/>
  <c r="K746" i="1"/>
  <c r="N746" i="1" s="1"/>
  <c r="K215" i="1"/>
  <c r="N215" i="1" s="1"/>
  <c r="K210" i="1"/>
  <c r="N210" i="1" s="1"/>
  <c r="L752" i="1"/>
  <c r="K190" i="1"/>
  <c r="N190" i="1" s="1"/>
  <c r="K235" i="1"/>
  <c r="N235" i="1" s="1"/>
  <c r="M987" i="1"/>
  <c r="M722" i="1"/>
  <c r="K351" i="1"/>
  <c r="N351" i="1" s="1"/>
  <c r="K841" i="1"/>
  <c r="N841" i="1" s="1"/>
  <c r="M739" i="1"/>
  <c r="K533" i="1"/>
  <c r="N533" i="1" s="1"/>
  <c r="M331" i="1"/>
  <c r="K509" i="1"/>
  <c r="N509" i="1" s="1"/>
  <c r="K568" i="1"/>
  <c r="N568" i="1" s="1"/>
  <c r="K508" i="1"/>
  <c r="N508" i="1" s="1"/>
  <c r="M702" i="1"/>
  <c r="L1052" i="1"/>
  <c r="L1168" i="1"/>
  <c r="K395" i="1"/>
  <c r="N395" i="1" s="1"/>
  <c r="K324" i="1"/>
  <c r="N324" i="1" s="1"/>
  <c r="M356" i="1"/>
  <c r="M1056" i="1"/>
  <c r="K992" i="1"/>
  <c r="N992" i="1" s="1"/>
  <c r="L763" i="1"/>
  <c r="L1091" i="1"/>
  <c r="K882" i="1"/>
  <c r="N882" i="1" s="1"/>
  <c r="K1035" i="1"/>
  <c r="N1035" i="1" s="1"/>
  <c r="K930" i="1"/>
  <c r="N930" i="1" s="1"/>
  <c r="K847" i="1"/>
  <c r="N847" i="1" s="1"/>
  <c r="M864" i="1"/>
  <c r="K335" i="1"/>
  <c r="N335" i="1" s="1"/>
  <c r="K399" i="1"/>
  <c r="N399" i="1" s="1"/>
  <c r="L396" i="1"/>
  <c r="K572" i="1"/>
  <c r="N572" i="1" s="1"/>
  <c r="L327" i="1"/>
  <c r="K801" i="1"/>
  <c r="N801" i="1" s="1"/>
  <c r="K944" i="1"/>
  <c r="N944" i="1" s="1"/>
  <c r="K1167" i="1"/>
  <c r="N1167" i="1" s="1"/>
  <c r="K497" i="1"/>
  <c r="N497" i="1" s="1"/>
  <c r="K787" i="1"/>
  <c r="N787" i="1" s="1"/>
  <c r="K279" i="1"/>
  <c r="N279" i="1" s="1"/>
  <c r="K622" i="1"/>
  <c r="N622" i="1" s="1"/>
  <c r="K876" i="1"/>
  <c r="N876" i="1" s="1"/>
  <c r="K287" i="1"/>
  <c r="N287" i="1" s="1"/>
  <c r="K252" i="1"/>
  <c r="N252" i="1" s="1"/>
  <c r="M352" i="1"/>
  <c r="L362" i="1"/>
  <c r="K1347" i="1"/>
  <c r="N1347" i="1" s="1"/>
  <c r="M541" i="1"/>
  <c r="M392" i="1"/>
  <c r="M630" i="1"/>
  <c r="M506" i="1"/>
  <c r="M428" i="1"/>
  <c r="L827" i="1"/>
  <c r="L305" i="1"/>
  <c r="L534" i="1"/>
  <c r="L815" i="1"/>
  <c r="L261" i="1"/>
  <c r="M1143" i="1"/>
  <c r="K1225" i="1"/>
  <c r="N1225" i="1" s="1"/>
  <c r="K1227" i="1"/>
  <c r="N1227" i="1" s="1"/>
  <c r="L1431" i="1"/>
  <c r="M170" i="1"/>
  <c r="L109" i="1"/>
  <c r="L1377" i="1"/>
  <c r="K1381" i="1"/>
  <c r="N1381" i="1" s="1"/>
  <c r="P1296" i="1"/>
  <c r="M1412" i="1"/>
  <c r="L1412" i="1"/>
  <c r="L140" i="1"/>
  <c r="L39" i="1"/>
  <c r="L125" i="1"/>
  <c r="K1393" i="1"/>
  <c r="N1393" i="1" s="1"/>
  <c r="P1298" i="1"/>
  <c r="P124" i="1"/>
  <c r="P1439" i="1"/>
  <c r="P1441" i="1"/>
  <c r="P1437" i="1"/>
  <c r="P1442" i="1"/>
  <c r="P1438" i="1"/>
  <c r="M179" i="1"/>
  <c r="L112" i="1"/>
  <c r="P112" i="1"/>
  <c r="L1415" i="1"/>
  <c r="K1356" i="1"/>
  <c r="N1356" i="1" s="1"/>
  <c r="L1410" i="1"/>
  <c r="K1318" i="1"/>
  <c r="N1318" i="1" s="1"/>
  <c r="K1264" i="1"/>
  <c r="N1264" i="1" s="1"/>
  <c r="K1259" i="1"/>
  <c r="N1259" i="1" s="1"/>
  <c r="K1221" i="1"/>
  <c r="N1221" i="1" s="1"/>
  <c r="K1209" i="1"/>
  <c r="N1209" i="1" s="1"/>
  <c r="K195" i="1"/>
  <c r="N195" i="1" s="1"/>
  <c r="K205" i="1"/>
  <c r="N205" i="1" s="1"/>
  <c r="K214" i="1"/>
  <c r="N214" i="1" s="1"/>
  <c r="K220" i="1"/>
  <c r="N220" i="1" s="1"/>
  <c r="K224" i="1"/>
  <c r="N224" i="1" s="1"/>
  <c r="K228" i="1"/>
  <c r="N228" i="1" s="1"/>
  <c r="K236" i="1"/>
  <c r="N236" i="1" s="1"/>
  <c r="K240" i="1"/>
  <c r="N240" i="1" s="1"/>
  <c r="K246" i="1"/>
  <c r="N246" i="1" s="1"/>
  <c r="K264" i="1"/>
  <c r="N264" i="1" s="1"/>
  <c r="K276" i="1"/>
  <c r="N276" i="1" s="1"/>
  <c r="K283" i="1"/>
  <c r="N283" i="1" s="1"/>
  <c r="K292" i="1"/>
  <c r="N292" i="1" s="1"/>
  <c r="K301" i="1"/>
  <c r="N301" i="1" s="1"/>
  <c r="L1411" i="1"/>
  <c r="L136" i="1"/>
  <c r="K136" i="1"/>
  <c r="N136" i="1" s="1"/>
  <c r="K1375" i="1"/>
  <c r="N1375" i="1" s="1"/>
  <c r="K712" i="1"/>
  <c r="N712" i="1" s="1"/>
  <c r="K1110" i="1"/>
  <c r="N1110" i="1" s="1"/>
  <c r="K1080" i="1"/>
  <c r="N1080" i="1" s="1"/>
  <c r="K1074" i="1"/>
  <c r="N1074" i="1" s="1"/>
  <c r="K1094" i="1"/>
  <c r="N1094" i="1" s="1"/>
  <c r="K426" i="1"/>
  <c r="N426" i="1" s="1"/>
  <c r="K1274" i="1"/>
  <c r="N1274" i="1" s="1"/>
  <c r="K381" i="1"/>
  <c r="N381" i="1" s="1"/>
  <c r="M182" i="1"/>
  <c r="K1099" i="1"/>
  <c r="N1099" i="1" s="1"/>
  <c r="K1359" i="1"/>
  <c r="N1359" i="1" s="1"/>
  <c r="K1364" i="1"/>
  <c r="N1364" i="1" s="1"/>
  <c r="K1419" i="1"/>
  <c r="N1419" i="1" s="1"/>
  <c r="K989" i="1"/>
  <c r="N989" i="1" s="1"/>
  <c r="K1137" i="1"/>
  <c r="N1137" i="1" s="1"/>
  <c r="L189" i="1"/>
  <c r="K1196" i="1"/>
  <c r="N1196" i="1" s="1"/>
  <c r="K1101" i="1"/>
  <c r="N1101" i="1" s="1"/>
  <c r="K691" i="1"/>
  <c r="N691" i="1" s="1"/>
  <c r="K294" i="1"/>
  <c r="N294" i="1" s="1"/>
  <c r="K965" i="1"/>
  <c r="N965" i="1" s="1"/>
  <c r="K560" i="1"/>
  <c r="N560" i="1" s="1"/>
  <c r="K1126" i="1"/>
  <c r="N1126" i="1" s="1"/>
  <c r="K1109" i="1"/>
  <c r="N1109" i="1" s="1"/>
  <c r="L1159" i="1"/>
  <c r="K177" i="1"/>
  <c r="N177" i="1" s="1"/>
  <c r="K1139" i="1"/>
  <c r="N1139" i="1" s="1"/>
  <c r="K1148" i="1"/>
  <c r="N1148" i="1" s="1"/>
  <c r="L1138" i="1"/>
  <c r="K1170" i="1"/>
  <c r="N1170" i="1" s="1"/>
  <c r="L1080" i="1"/>
  <c r="K757" i="1"/>
  <c r="N757" i="1" s="1"/>
  <c r="K1203" i="1"/>
  <c r="N1203" i="1" s="1"/>
  <c r="M327" i="1"/>
  <c r="K360" i="1"/>
  <c r="N360" i="1" s="1"/>
  <c r="M633" i="1"/>
  <c r="M434" i="1"/>
  <c r="M358" i="1"/>
  <c r="M897" i="1"/>
  <c r="K898" i="1"/>
  <c r="N898" i="1" s="1"/>
  <c r="K950" i="1"/>
  <c r="N950" i="1" s="1"/>
  <c r="K1015" i="1"/>
  <c r="N1015" i="1" s="1"/>
  <c r="M572" i="1"/>
  <c r="M476" i="1"/>
  <c r="M967" i="1"/>
  <c r="M318" i="1"/>
  <c r="M38" i="1"/>
  <c r="L1218" i="1"/>
  <c r="L1226" i="1"/>
  <c r="L1332" i="1"/>
  <c r="L1338" i="1"/>
  <c r="K1388" i="1"/>
  <c r="N1388" i="1" s="1"/>
  <c r="K1396" i="1"/>
  <c r="N1396" i="1" s="1"/>
  <c r="K1400" i="1"/>
  <c r="N1400" i="1" s="1"/>
  <c r="L1233" i="1"/>
  <c r="M1256" i="1"/>
  <c r="L48" i="1"/>
  <c r="K48" i="1"/>
  <c r="N48" i="1" s="1"/>
  <c r="M198" i="1"/>
  <c r="K198" i="1"/>
  <c r="N198" i="1" s="1"/>
  <c r="M213" i="1"/>
  <c r="K213" i="1"/>
  <c r="N213" i="1" s="1"/>
  <c r="M219" i="1"/>
  <c r="K219" i="1"/>
  <c r="N219" i="1" s="1"/>
  <c r="M223" i="1"/>
  <c r="K223" i="1"/>
  <c r="N223" i="1" s="1"/>
  <c r="M227" i="1"/>
  <c r="K227" i="1"/>
  <c r="N227" i="1" s="1"/>
  <c r="M232" i="1"/>
  <c r="K232" i="1"/>
  <c r="N232" i="1" s="1"/>
  <c r="M239" i="1"/>
  <c r="K239" i="1"/>
  <c r="N239" i="1" s="1"/>
  <c r="L1436" i="1"/>
  <c r="M16" i="1"/>
  <c r="K16" i="1"/>
  <c r="N16" i="1" s="1"/>
  <c r="K49" i="1"/>
  <c r="N49" i="1" s="1"/>
  <c r="L49" i="1"/>
  <c r="K204" i="1"/>
  <c r="N204" i="1" s="1"/>
  <c r="L195" i="1"/>
  <c r="K184" i="1"/>
  <c r="N184" i="1" s="1"/>
  <c r="K55" i="1"/>
  <c r="N55" i="1" s="1"/>
  <c r="K56" i="1"/>
  <c r="N56" i="1" s="1"/>
  <c r="K275" i="1"/>
  <c r="N275" i="1" s="1"/>
  <c r="K284" i="1"/>
  <c r="N284" i="1" s="1"/>
  <c r="K290" i="1"/>
  <c r="N290" i="1" s="1"/>
  <c r="K302" i="1"/>
  <c r="N302" i="1" s="1"/>
  <c r="L1434" i="1"/>
  <c r="L97" i="1"/>
  <c r="L1319" i="1"/>
  <c r="K1271" i="1"/>
  <c r="N1271" i="1" s="1"/>
  <c r="K1254" i="1"/>
  <c r="N1254" i="1" s="1"/>
  <c r="K1253" i="1"/>
  <c r="N1253" i="1" s="1"/>
  <c r="K1252" i="1"/>
  <c r="N1252" i="1" s="1"/>
  <c r="K1251" i="1"/>
  <c r="N1251" i="1" s="1"/>
  <c r="K1250" i="1"/>
  <c r="N1250" i="1" s="1"/>
  <c r="K1249" i="1"/>
  <c r="N1249" i="1" s="1"/>
  <c r="K1248" i="1"/>
  <c r="N1248" i="1" s="1"/>
  <c r="K1245" i="1"/>
  <c r="N1245" i="1" s="1"/>
  <c r="K1244" i="1"/>
  <c r="N1244" i="1" s="1"/>
  <c r="K1243" i="1"/>
  <c r="N1243" i="1" s="1"/>
  <c r="K1242" i="1"/>
  <c r="N1242" i="1" s="1"/>
  <c r="K1241" i="1"/>
  <c r="N1241" i="1" s="1"/>
  <c r="K1223" i="1"/>
  <c r="N1223" i="1" s="1"/>
  <c r="K1222" i="1"/>
  <c r="N1222" i="1" s="1"/>
  <c r="K1217" i="1"/>
  <c r="N1217" i="1" s="1"/>
  <c r="K1216" i="1"/>
  <c r="N1216" i="1" s="1"/>
  <c r="K1215" i="1"/>
  <c r="N1215" i="1" s="1"/>
  <c r="M1436" i="1"/>
  <c r="L1440" i="1"/>
  <c r="P1444" i="1"/>
  <c r="L1445" i="1"/>
  <c r="K1341" i="1"/>
  <c r="N1341" i="1" s="1"/>
  <c r="K1336" i="1"/>
  <c r="N1336" i="1" s="1"/>
  <c r="K1335" i="1"/>
  <c r="N1335" i="1" s="1"/>
  <c r="K1334" i="1"/>
  <c r="N1334" i="1" s="1"/>
  <c r="K1331" i="1"/>
  <c r="N1331" i="1" s="1"/>
  <c r="K1328" i="1"/>
  <c r="N1328" i="1" s="1"/>
  <c r="K1327" i="1"/>
  <c r="N1327" i="1" s="1"/>
  <c r="K1326" i="1"/>
  <c r="N1326" i="1" s="1"/>
  <c r="K1324" i="1"/>
  <c r="N1324" i="1" s="1"/>
  <c r="K1323" i="1"/>
  <c r="N1323" i="1" s="1"/>
  <c r="K1322" i="1"/>
  <c r="N1322" i="1" s="1"/>
  <c r="M1320" i="1"/>
  <c r="L1310" i="1"/>
  <c r="L1309" i="1"/>
  <c r="K1362" i="1"/>
  <c r="N1362" i="1" s="1"/>
  <c r="M1362" i="1"/>
  <c r="M1402" i="1"/>
  <c r="K1402" i="1"/>
  <c r="N1402" i="1" s="1"/>
  <c r="K1371" i="1"/>
  <c r="N1371" i="1" s="1"/>
  <c r="M1371" i="1"/>
  <c r="K1373" i="1"/>
  <c r="N1373" i="1" s="1"/>
  <c r="M1373" i="1"/>
  <c r="L1365" i="1"/>
  <c r="K1365" i="1"/>
  <c r="N1365" i="1" s="1"/>
  <c r="L1367" i="1"/>
  <c r="L181" i="1"/>
  <c r="K181" i="1"/>
  <c r="N181" i="1" s="1"/>
  <c r="L1108" i="1"/>
  <c r="K1108" i="1"/>
  <c r="N1108" i="1" s="1"/>
  <c r="L1131" i="1"/>
  <c r="K1131" i="1"/>
  <c r="N1131" i="1" s="1"/>
  <c r="L1075" i="1"/>
  <c r="K1075" i="1"/>
  <c r="N1075" i="1" s="1"/>
  <c r="L1185" i="1"/>
  <c r="L754" i="1"/>
  <c r="K754" i="1"/>
  <c r="N754" i="1" s="1"/>
  <c r="L192" i="1"/>
  <c r="K192" i="1"/>
  <c r="N192" i="1" s="1"/>
  <c r="L689" i="1"/>
  <c r="K689" i="1"/>
  <c r="N689" i="1" s="1"/>
  <c r="L1119" i="1"/>
  <c r="K1119" i="1"/>
  <c r="N1119" i="1" s="1"/>
  <c r="L158" i="1"/>
  <c r="L150" i="1"/>
  <c r="K150" i="1"/>
  <c r="N150" i="1" s="1"/>
  <c r="K531" i="1"/>
  <c r="N531" i="1" s="1"/>
  <c r="K1132" i="1"/>
  <c r="N1132" i="1" s="1"/>
  <c r="L1132" i="1"/>
  <c r="L1123" i="1"/>
  <c r="K1145" i="1"/>
  <c r="N1145" i="1" s="1"/>
  <c r="L1145" i="1"/>
  <c r="L1130" i="1"/>
  <c r="L1361" i="1"/>
  <c r="K1361" i="1"/>
  <c r="N1361" i="1" s="1"/>
  <c r="L1405" i="1"/>
  <c r="L1160" i="1"/>
  <c r="K1160" i="1"/>
  <c r="N1160" i="1" s="1"/>
  <c r="L1172" i="1"/>
  <c r="K1172" i="1"/>
  <c r="N1172" i="1" s="1"/>
  <c r="L1135" i="1"/>
  <c r="K1135" i="1"/>
  <c r="N1135" i="1" s="1"/>
  <c r="L1141" i="1"/>
  <c r="K1141" i="1"/>
  <c r="N1141" i="1" s="1"/>
  <c r="L1078" i="1"/>
  <c r="M1107" i="1"/>
  <c r="K1107" i="1"/>
  <c r="N1107" i="1" s="1"/>
  <c r="K1134" i="1"/>
  <c r="N1134" i="1" s="1"/>
  <c r="M1134" i="1"/>
  <c r="K1186" i="1"/>
  <c r="N1186" i="1" s="1"/>
  <c r="M1186" i="1"/>
  <c r="L665" i="1"/>
  <c r="K665" i="1"/>
  <c r="N665" i="1" s="1"/>
  <c r="L363" i="1"/>
  <c r="K363" i="1"/>
  <c r="N363" i="1" s="1"/>
  <c r="K793" i="1"/>
  <c r="N793" i="1" s="1"/>
  <c r="L793" i="1"/>
  <c r="L566" i="1"/>
  <c r="K566" i="1"/>
  <c r="N566" i="1" s="1"/>
  <c r="L390" i="1"/>
  <c r="K390" i="1"/>
  <c r="N390" i="1" s="1"/>
  <c r="K671" i="1"/>
  <c r="N671" i="1" s="1"/>
  <c r="L671" i="1"/>
  <c r="L727" i="1"/>
  <c r="K727" i="1"/>
  <c r="N727" i="1" s="1"/>
  <c r="L466" i="1"/>
  <c r="K466" i="1"/>
  <c r="N466" i="1" s="1"/>
  <c r="L359" i="1"/>
  <c r="K359" i="1"/>
  <c r="N359" i="1" s="1"/>
  <c r="K1389" i="1"/>
  <c r="N1389" i="1" s="1"/>
  <c r="L1389" i="1"/>
  <c r="K1345" i="1"/>
  <c r="N1345" i="1" s="1"/>
  <c r="K762" i="1"/>
  <c r="N762" i="1" s="1"/>
  <c r="K653" i="1"/>
  <c r="N653" i="1" s="1"/>
  <c r="K690" i="1"/>
  <c r="N690" i="1" s="1"/>
  <c r="M1193" i="1"/>
  <c r="K1161" i="1"/>
  <c r="N1161" i="1" s="1"/>
  <c r="K1146" i="1"/>
  <c r="N1146" i="1" s="1"/>
  <c r="M1123" i="1"/>
  <c r="M1156" i="1"/>
  <c r="K884" i="1"/>
  <c r="N884" i="1" s="1"/>
  <c r="K482" i="1"/>
  <c r="N482" i="1" s="1"/>
  <c r="K1059" i="1"/>
  <c r="N1059" i="1" s="1"/>
  <c r="M996" i="1"/>
  <c r="M849" i="1"/>
  <c r="M608" i="1"/>
  <c r="M404" i="1"/>
  <c r="M975" i="1"/>
  <c r="M340" i="1"/>
  <c r="M713" i="1"/>
  <c r="M1155" i="1"/>
  <c r="M932" i="1"/>
  <c r="M576" i="1"/>
  <c r="K457" i="1"/>
  <c r="N457" i="1" s="1"/>
  <c r="K891" i="1"/>
  <c r="N891" i="1" s="1"/>
  <c r="K840" i="1"/>
  <c r="N840" i="1" s="1"/>
  <c r="M1130" i="1"/>
  <c r="M1359" i="1"/>
  <c r="M1367" i="1"/>
  <c r="K1403" i="1"/>
  <c r="N1403" i="1" s="1"/>
  <c r="M1173" i="1"/>
  <c r="M724" i="1"/>
  <c r="M590" i="1"/>
  <c r="M212" i="1"/>
  <c r="M860" i="1"/>
  <c r="M1174" i="1"/>
  <c r="K1171" i="1"/>
  <c r="N1171" i="1" s="1"/>
  <c r="M201" i="1"/>
  <c r="K1325" i="1"/>
  <c r="N1325" i="1" s="1"/>
  <c r="K1142" i="1"/>
  <c r="N1142" i="1" s="1"/>
  <c r="K1162" i="1"/>
  <c r="N1162" i="1" s="1"/>
  <c r="K1157" i="1"/>
  <c r="N1157" i="1" s="1"/>
  <c r="K1140" i="1"/>
  <c r="N1140" i="1" s="1"/>
  <c r="M1109" i="1"/>
  <c r="K1103" i="1"/>
  <c r="N1103" i="1" s="1"/>
  <c r="M1100" i="1"/>
  <c r="K1071" i="1"/>
  <c r="N1071" i="1" s="1"/>
  <c r="M1077" i="1"/>
  <c r="K1081" i="1"/>
  <c r="N1081" i="1" s="1"/>
  <c r="K1184" i="1"/>
  <c r="N1184" i="1" s="1"/>
  <c r="K753" i="1"/>
  <c r="N753" i="1" s="1"/>
  <c r="K751" i="1"/>
  <c r="N751" i="1" s="1"/>
  <c r="K750" i="1"/>
  <c r="N750" i="1" s="1"/>
  <c r="M1197" i="1"/>
  <c r="K1069" i="1"/>
  <c r="N1069" i="1" s="1"/>
  <c r="M417" i="1"/>
  <c r="M858" i="1"/>
  <c r="M908" i="1"/>
  <c r="M966" i="1"/>
  <c r="M304" i="1"/>
  <c r="M533" i="1"/>
  <c r="M1028" i="1"/>
  <c r="M509" i="1"/>
  <c r="M471" i="1"/>
  <c r="M473" i="1"/>
  <c r="M699" i="1"/>
  <c r="M662" i="1"/>
  <c r="M971" i="1"/>
  <c r="M913" i="1"/>
  <c r="M876" i="1"/>
  <c r="M534" i="1"/>
  <c r="M827" i="1"/>
  <c r="M497" i="1"/>
  <c r="M261" i="1"/>
  <c r="M740" i="1"/>
  <c r="M287" i="1"/>
  <c r="M589" i="1"/>
  <c r="M723" i="1"/>
  <c r="M988" i="1"/>
  <c r="M842" i="1"/>
  <c r="K234" i="1"/>
  <c r="N234" i="1" s="1"/>
  <c r="L1228" i="1"/>
  <c r="L1229" i="1"/>
  <c r="L1239" i="1"/>
  <c r="K1431" i="1"/>
  <c r="N1431" i="1" s="1"/>
  <c r="O1430" i="1" s="1"/>
  <c r="AC26" i="11" s="1"/>
  <c r="L1235" i="1"/>
  <c r="L1298" i="1"/>
  <c r="K1379" i="1"/>
  <c r="N1379" i="1" s="1"/>
  <c r="K1380" i="1"/>
  <c r="N1380" i="1" s="1"/>
  <c r="K1384" i="1"/>
  <c r="N1384" i="1" s="1"/>
  <c r="M1363" i="1"/>
  <c r="M1368" i="1"/>
  <c r="M1106" i="1"/>
  <c r="M1102" i="1"/>
  <c r="M1097" i="1"/>
  <c r="P147" i="1"/>
  <c r="L147" i="1"/>
  <c r="M147" i="1"/>
  <c r="M96" i="1"/>
  <c r="P96" i="1"/>
  <c r="P33" i="1"/>
  <c r="L33" i="1"/>
  <c r="M33" i="1"/>
  <c r="L132" i="1"/>
  <c r="M132" i="1"/>
  <c r="P132" i="1"/>
  <c r="M97" i="1"/>
  <c r="P97" i="1"/>
  <c r="M129" i="1"/>
  <c r="L129" i="1"/>
  <c r="P129" i="1"/>
  <c r="M118" i="1"/>
  <c r="P118" i="1"/>
  <c r="L118" i="1"/>
  <c r="L95" i="1"/>
  <c r="M95" i="1"/>
  <c r="P95" i="1"/>
  <c r="M154" i="1"/>
  <c r="P154" i="1"/>
  <c r="M35" i="1"/>
  <c r="P35" i="1"/>
  <c r="L94" i="1"/>
  <c r="M94" i="1"/>
  <c r="P94" i="1"/>
  <c r="P1348" i="1"/>
  <c r="L1348" i="1"/>
  <c r="M1348" i="1"/>
  <c r="M1296" i="1"/>
  <c r="L1296" i="1"/>
  <c r="L1297" i="1"/>
  <c r="M1297" i="1"/>
  <c r="L1295" i="1"/>
  <c r="M1295" i="1"/>
  <c r="L1346" i="1"/>
  <c r="M1346" i="1"/>
  <c r="P1346" i="1"/>
  <c r="M1294" i="1"/>
  <c r="L1294" i="1"/>
  <c r="M1299" i="1"/>
  <c r="L1299" i="1"/>
  <c r="L1289" i="1"/>
  <c r="M1289" i="1"/>
  <c r="M1288" i="1"/>
  <c r="L1288" i="1"/>
  <c r="M1236" i="1"/>
  <c r="L1236" i="1"/>
  <c r="K14" i="1"/>
  <c r="N14" i="1" s="1"/>
  <c r="L14" i="1"/>
  <c r="K18" i="1"/>
  <c r="N18" i="1" s="1"/>
  <c r="L18" i="1"/>
  <c r="K58" i="1"/>
  <c r="N58" i="1" s="1"/>
  <c r="L58" i="1"/>
  <c r="K191" i="1"/>
  <c r="N191" i="1" s="1"/>
  <c r="L191" i="1"/>
  <c r="K196" i="1"/>
  <c r="N196" i="1" s="1"/>
  <c r="L196" i="1"/>
  <c r="K202" i="1"/>
  <c r="N202" i="1" s="1"/>
  <c r="L202" i="1"/>
  <c r="K206" i="1"/>
  <c r="N206" i="1" s="1"/>
  <c r="L206" i="1"/>
  <c r="K216" i="1"/>
  <c r="N216" i="1" s="1"/>
  <c r="L216" i="1"/>
  <c r="K221" i="1"/>
  <c r="N221" i="1" s="1"/>
  <c r="L221" i="1"/>
  <c r="K225" i="1"/>
  <c r="N225" i="1" s="1"/>
  <c r="L225" i="1"/>
  <c r="K229" i="1"/>
  <c r="N229" i="1" s="1"/>
  <c r="L229" i="1"/>
  <c r="K237" i="1"/>
  <c r="N237" i="1" s="1"/>
  <c r="L237" i="1"/>
  <c r="K241" i="1"/>
  <c r="N241" i="1" s="1"/>
  <c r="L241" i="1"/>
  <c r="K248" i="1"/>
  <c r="N248" i="1" s="1"/>
  <c r="L248" i="1"/>
  <c r="K257" i="1"/>
  <c r="N257" i="1" s="1"/>
  <c r="L257" i="1"/>
  <c r="K266" i="1"/>
  <c r="N266" i="1" s="1"/>
  <c r="L266" i="1"/>
  <c r="L1291" i="1"/>
  <c r="M1291" i="1"/>
  <c r="L1234" i="1"/>
  <c r="M1234" i="1"/>
  <c r="L1293" i="1"/>
  <c r="M1293" i="1"/>
  <c r="M1292" i="1"/>
  <c r="L1292" i="1"/>
  <c r="M1238" i="1"/>
  <c r="L1238" i="1"/>
  <c r="P11" i="1"/>
  <c r="K15" i="1"/>
  <c r="N15" i="1" s="1"/>
  <c r="L15" i="1"/>
  <c r="K19" i="1"/>
  <c r="N19" i="1" s="1"/>
  <c r="L19" i="1"/>
  <c r="K54" i="1"/>
  <c r="N54" i="1" s="1"/>
  <c r="L54" i="1"/>
  <c r="L185" i="1"/>
  <c r="K185" i="1"/>
  <c r="N185" i="1" s="1"/>
  <c r="K193" i="1"/>
  <c r="N193" i="1" s="1"/>
  <c r="L193" i="1"/>
  <c r="K197" i="1"/>
  <c r="N197" i="1" s="1"/>
  <c r="L197" i="1"/>
  <c r="K203" i="1"/>
  <c r="N203" i="1" s="1"/>
  <c r="L203" i="1"/>
  <c r="K207" i="1"/>
  <c r="N207" i="1" s="1"/>
  <c r="L207" i="1"/>
  <c r="K258" i="1"/>
  <c r="N258" i="1" s="1"/>
  <c r="L258" i="1"/>
  <c r="O1448" i="1"/>
  <c r="AC28" i="11" s="1"/>
  <c r="K17" i="1"/>
  <c r="N17" i="1" s="1"/>
  <c r="L290" i="1"/>
  <c r="L275" i="1"/>
  <c r="L302" i="1"/>
  <c r="L292" i="1"/>
  <c r="L284" i="1"/>
  <c r="L276" i="1"/>
  <c r="L44" i="1"/>
  <c r="M44" i="1"/>
  <c r="P44" i="1"/>
  <c r="L43" i="1"/>
  <c r="P43" i="1"/>
  <c r="M43" i="1"/>
  <c r="M1440" i="1"/>
  <c r="L113" i="1"/>
  <c r="K113" i="1"/>
  <c r="N113" i="1" s="1"/>
  <c r="L1423" i="1"/>
  <c r="M1423" i="1"/>
  <c r="M1427" i="1"/>
  <c r="L1427" i="1"/>
  <c r="M1428" i="1"/>
  <c r="L1428" i="1"/>
  <c r="P123" i="1"/>
  <c r="M123" i="1"/>
  <c r="M139" i="1"/>
  <c r="M1095" i="1"/>
  <c r="K1231" i="1"/>
  <c r="N1231" i="1" s="1"/>
  <c r="K1232" i="1"/>
  <c r="N1232" i="1" s="1"/>
  <c r="P110" i="1"/>
  <c r="P139" i="1"/>
  <c r="P23" i="1"/>
  <c r="M23" i="1"/>
  <c r="L23" i="1"/>
  <c r="M1435" i="1"/>
  <c r="M1434" i="1"/>
  <c r="M1444" i="1"/>
  <c r="M1445" i="1"/>
  <c r="M1410" i="1"/>
  <c r="M1411" i="1"/>
  <c r="M1418" i="1"/>
  <c r="M1425" i="1"/>
  <c r="L1425" i="1"/>
  <c r="L1426" i="1"/>
  <c r="K1426" i="1"/>
  <c r="N1426" i="1" s="1"/>
  <c r="M29" i="1"/>
  <c r="L29" i="1"/>
  <c r="P29" i="1"/>
  <c r="L138" i="1"/>
  <c r="M112" i="1"/>
  <c r="K1416" i="1"/>
  <c r="N1416" i="1" s="1"/>
  <c r="M1341" i="1"/>
  <c r="K1007" i="1" l="1"/>
  <c r="N1007" i="1" s="1"/>
  <c r="K1093" i="1"/>
  <c r="N1093" i="1" s="1"/>
  <c r="K629" i="1"/>
  <c r="N629" i="1" s="1"/>
  <c r="K1154" i="1"/>
  <c r="N1154" i="1" s="1"/>
  <c r="L481" i="1"/>
  <c r="K109" i="1"/>
  <c r="N109" i="1" s="1"/>
  <c r="K211" i="1"/>
  <c r="N211" i="1" s="1"/>
  <c r="K1187" i="1"/>
  <c r="N1187" i="1" s="1"/>
  <c r="K403" i="1"/>
  <c r="N403" i="1" s="1"/>
  <c r="K993" i="1"/>
  <c r="N993" i="1" s="1"/>
  <c r="K512" i="1"/>
  <c r="N512" i="1" s="1"/>
  <c r="K1050" i="1"/>
  <c r="N1050" i="1" s="1"/>
  <c r="K778" i="1"/>
  <c r="N778" i="1" s="1"/>
  <c r="K542" i="1"/>
  <c r="N542" i="1" s="1"/>
  <c r="K473" i="1"/>
  <c r="N473" i="1" s="1"/>
  <c r="K316" i="1"/>
  <c r="N316" i="1" s="1"/>
  <c r="K444" i="1"/>
  <c r="N444" i="1" s="1"/>
  <c r="L1124" i="1"/>
  <c r="K1383" i="1"/>
  <c r="N1383" i="1" s="1"/>
  <c r="K995" i="1"/>
  <c r="N995" i="1" s="1"/>
  <c r="K1397" i="1"/>
  <c r="N1397" i="1" s="1"/>
  <c r="K693" i="1"/>
  <c r="N693" i="1" s="1"/>
  <c r="K628" i="1"/>
  <c r="N628" i="1" s="1"/>
  <c r="K1030" i="1"/>
  <c r="N1030" i="1" s="1"/>
  <c r="K217" i="1"/>
  <c r="N217" i="1" s="1"/>
  <c r="K1104" i="1"/>
  <c r="N1104" i="1" s="1"/>
  <c r="K1173" i="1"/>
  <c r="N1173" i="1" s="1"/>
  <c r="K986" i="1"/>
  <c r="N986" i="1" s="1"/>
  <c r="K425" i="1"/>
  <c r="N425" i="1" s="1"/>
  <c r="K593" i="1"/>
  <c r="N593" i="1" s="1"/>
  <c r="K502" i="1"/>
  <c r="N502" i="1" s="1"/>
  <c r="K286" i="1"/>
  <c r="N286" i="1" s="1"/>
  <c r="K1057" i="1"/>
  <c r="N1057" i="1" s="1"/>
  <c r="K1233" i="1"/>
  <c r="N1233" i="1" s="1"/>
  <c r="K1229" i="1"/>
  <c r="N1229" i="1" s="1"/>
  <c r="K620" i="1"/>
  <c r="N620" i="1" s="1"/>
  <c r="K456" i="1"/>
  <c r="N456" i="1" s="1"/>
  <c r="K740" i="1"/>
  <c r="N740" i="1" s="1"/>
  <c r="K1028" i="1"/>
  <c r="N1028" i="1" s="1"/>
  <c r="K657" i="1"/>
  <c r="N657" i="1" s="1"/>
  <c r="K495" i="1"/>
  <c r="N495" i="1" s="1"/>
  <c r="K561" i="1"/>
  <c r="N561" i="1" s="1"/>
  <c r="K464" i="1"/>
  <c r="N464" i="1" s="1"/>
  <c r="K543" i="1"/>
  <c r="N543" i="1" s="1"/>
  <c r="K520" i="1"/>
  <c r="N520" i="1" s="1"/>
  <c r="K304" i="1"/>
  <c r="N304" i="1" s="1"/>
  <c r="K654" i="1"/>
  <c r="N654" i="1" s="1"/>
  <c r="K1197" i="1"/>
  <c r="N1197" i="1" s="1"/>
  <c r="K458" i="1"/>
  <c r="N458" i="1" s="1"/>
  <c r="K443" i="1"/>
  <c r="N443" i="1" s="1"/>
  <c r="L1193" i="1"/>
  <c r="L1444" i="1"/>
  <c r="M245" i="1"/>
  <c r="K34" i="1"/>
  <c r="N34" i="1" s="1"/>
  <c r="K1418" i="1"/>
  <c r="N1418" i="1" s="1"/>
  <c r="K250" i="1"/>
  <c r="N250" i="1" s="1"/>
  <c r="M1360" i="1"/>
  <c r="K1143" i="1"/>
  <c r="N1143" i="1" s="1"/>
  <c r="K783" i="1"/>
  <c r="N783" i="1" s="1"/>
  <c r="K764" i="1"/>
  <c r="N764" i="1" s="1"/>
  <c r="K1387" i="1"/>
  <c r="N1387" i="1" s="1"/>
  <c r="K1377" i="1"/>
  <c r="N1377" i="1" s="1"/>
  <c r="K563" i="1"/>
  <c r="N563" i="1" s="1"/>
  <c r="K1409" i="1"/>
  <c r="N1409" i="1" s="1"/>
  <c r="K1159" i="1"/>
  <c r="N1159" i="1" s="1"/>
  <c r="K339" i="1"/>
  <c r="N339" i="1" s="1"/>
  <c r="K1405" i="1"/>
  <c r="N1405" i="1" s="1"/>
  <c r="P231" i="1"/>
  <c r="P182" i="1"/>
  <c r="P1193" i="1"/>
  <c r="K171" i="1"/>
  <c r="N171" i="1" s="1"/>
  <c r="K1404" i="1"/>
  <c r="N1404" i="1" s="1"/>
  <c r="L1027" i="1"/>
  <c r="K154" i="1"/>
  <c r="N154" i="1" s="1"/>
  <c r="K494" i="1"/>
  <c r="N494" i="1" s="1"/>
  <c r="M1301" i="1"/>
  <c r="K35" i="1"/>
  <c r="N35" i="1" s="1"/>
  <c r="M1370" i="1"/>
  <c r="K1297" i="1"/>
  <c r="N1297" i="1" s="1"/>
  <c r="K559" i="1"/>
  <c r="N559" i="1" s="1"/>
  <c r="K158" i="1"/>
  <c r="N158" i="1" s="1"/>
  <c r="K350" i="1"/>
  <c r="N350" i="1" s="1"/>
  <c r="K137" i="1"/>
  <c r="N137" i="1" s="1"/>
  <c r="K639" i="1"/>
  <c r="N639" i="1" s="1"/>
  <c r="K68" i="1"/>
  <c r="N68" i="1" s="1"/>
  <c r="K857" i="1"/>
  <c r="N857" i="1" s="1"/>
  <c r="K1436" i="1"/>
  <c r="N1436" i="1" s="1"/>
  <c r="K752" i="1"/>
  <c r="N752" i="1" s="1"/>
  <c r="K1369" i="1"/>
  <c r="N1369" i="1" s="1"/>
  <c r="K866" i="1"/>
  <c r="N866" i="1" s="1"/>
  <c r="K1440" i="1"/>
  <c r="N1440" i="1" s="1"/>
  <c r="K1427" i="1"/>
  <c r="N1427" i="1" s="1"/>
  <c r="K38" i="1"/>
  <c r="N38" i="1" s="1"/>
  <c r="K1052" i="1"/>
  <c r="N1052" i="1" s="1"/>
  <c r="K1136" i="1"/>
  <c r="N1136" i="1" s="1"/>
  <c r="K1078" i="1"/>
  <c r="N1078" i="1" s="1"/>
  <c r="K1185" i="1"/>
  <c r="N1185" i="1" s="1"/>
  <c r="K874" i="1"/>
  <c r="N874" i="1" s="1"/>
  <c r="K416" i="1"/>
  <c r="N416" i="1" s="1"/>
  <c r="K1138" i="1"/>
  <c r="N1138" i="1" s="1"/>
  <c r="K1412" i="1"/>
  <c r="N1412" i="1" s="1"/>
  <c r="K1088" i="1"/>
  <c r="N1088" i="1" s="1"/>
  <c r="K96" i="1"/>
  <c r="N96" i="1" s="1"/>
  <c r="K242" i="1"/>
  <c r="N242" i="1" s="1"/>
  <c r="K1296" i="1"/>
  <c r="N1296" i="1" s="1"/>
  <c r="K182" i="1"/>
  <c r="N182" i="1" s="1"/>
  <c r="P1088" i="1"/>
  <c r="P245" i="1"/>
  <c r="L154" i="1"/>
  <c r="P66" i="1"/>
  <c r="K170" i="1"/>
  <c r="N170" i="1" s="1"/>
  <c r="L84" i="1"/>
  <c r="P84" i="1"/>
  <c r="M37" i="1"/>
  <c r="L37" i="1"/>
  <c r="P37" i="1"/>
  <c r="L92" i="1"/>
  <c r="L90" i="1"/>
  <c r="L1350" i="1"/>
  <c r="K1350" i="1"/>
  <c r="N1350" i="1" s="1"/>
  <c r="M51" i="1"/>
  <c r="P51" i="1"/>
  <c r="L51" i="1"/>
  <c r="P85" i="1"/>
  <c r="M85" i="1"/>
  <c r="L85" i="1"/>
  <c r="P36" i="1"/>
  <c r="M36" i="1"/>
  <c r="P71" i="1"/>
  <c r="M71" i="1"/>
  <c r="L296" i="1"/>
  <c r="K296" i="1"/>
  <c r="N296" i="1" s="1"/>
  <c r="L270" i="1"/>
  <c r="K270" i="1"/>
  <c r="N270" i="1" s="1"/>
  <c r="L773" i="1"/>
  <c r="K773" i="1"/>
  <c r="N773" i="1" s="1"/>
  <c r="L1092" i="1"/>
  <c r="K1092" i="1"/>
  <c r="N1092" i="1" s="1"/>
  <c r="L468" i="1"/>
  <c r="K468" i="1"/>
  <c r="N468" i="1" s="1"/>
  <c r="L507" i="1"/>
  <c r="K507" i="1"/>
  <c r="N507" i="1" s="1"/>
  <c r="L1115" i="1"/>
  <c r="K1115" i="1"/>
  <c r="N1115" i="1" s="1"/>
  <c r="L268" i="1"/>
  <c r="K268" i="1"/>
  <c r="N268" i="1" s="1"/>
  <c r="L303" i="1"/>
  <c r="K303" i="1"/>
  <c r="N303" i="1" s="1"/>
  <c r="L942" i="1"/>
  <c r="K942" i="1"/>
  <c r="N942" i="1" s="1"/>
  <c r="M1038" i="1"/>
  <c r="K1038" i="1"/>
  <c r="N1038" i="1" s="1"/>
  <c r="M315" i="1"/>
  <c r="K315" i="1"/>
  <c r="N315" i="1" s="1"/>
  <c r="K125" i="1"/>
  <c r="N125" i="1" s="1"/>
  <c r="P125" i="1"/>
  <c r="M157" i="1"/>
  <c r="P157" i="1"/>
  <c r="K66" i="1"/>
  <c r="N66" i="1" s="1"/>
  <c r="K261" i="1"/>
  <c r="N261" i="1" s="1"/>
  <c r="K1168" i="1"/>
  <c r="N1168" i="1" s="1"/>
  <c r="K362" i="1"/>
  <c r="N362" i="1" s="1"/>
  <c r="K763" i="1"/>
  <c r="N763" i="1" s="1"/>
  <c r="K187" i="1"/>
  <c r="N187" i="1" s="1"/>
  <c r="K1112" i="1"/>
  <c r="N1112" i="1" s="1"/>
  <c r="K86" i="1"/>
  <c r="N86" i="1" s="1"/>
  <c r="M1443" i="1"/>
  <c r="P1443" i="1"/>
  <c r="L1443" i="1"/>
  <c r="P50" i="1"/>
  <c r="M50" i="1"/>
  <c r="L152" i="1"/>
  <c r="P152" i="1"/>
  <c r="P92" i="1"/>
  <c r="M92" i="1"/>
  <c r="K90" i="1"/>
  <c r="N90" i="1" s="1"/>
  <c r="P90" i="1"/>
  <c r="L124" i="1"/>
  <c r="L135" i="1"/>
  <c r="K135" i="1"/>
  <c r="N135" i="1" s="1"/>
  <c r="P149" i="1"/>
  <c r="L149" i="1"/>
  <c r="K1386" i="1"/>
  <c r="N1386" i="1" s="1"/>
  <c r="L1386" i="1"/>
  <c r="L766" i="1"/>
  <c r="K766" i="1"/>
  <c r="N766" i="1" s="1"/>
  <c r="L1029" i="1"/>
  <c r="K1029" i="1"/>
  <c r="N1029" i="1" s="1"/>
  <c r="L1009" i="1"/>
  <c r="K1009" i="1"/>
  <c r="N1009" i="1" s="1"/>
  <c r="K429" i="1"/>
  <c r="N429" i="1" s="1"/>
  <c r="L429" i="1"/>
  <c r="L597" i="1"/>
  <c r="K597" i="1"/>
  <c r="N597" i="1" s="1"/>
  <c r="L664" i="1"/>
  <c r="K664" i="1"/>
  <c r="N664" i="1" s="1"/>
  <c r="L442" i="1"/>
  <c r="K442" i="1"/>
  <c r="N442" i="1" s="1"/>
  <c r="L910" i="1"/>
  <c r="K910" i="1"/>
  <c r="N910" i="1" s="1"/>
  <c r="K549" i="1"/>
  <c r="N549" i="1" s="1"/>
  <c r="L549" i="1"/>
  <c r="L1121" i="1"/>
  <c r="K1121" i="1"/>
  <c r="N1121" i="1" s="1"/>
  <c r="L811" i="1"/>
  <c r="K811" i="1"/>
  <c r="N811" i="1" s="1"/>
  <c r="K721" i="1"/>
  <c r="N721" i="1" s="1"/>
  <c r="L721" i="1"/>
  <c r="K923" i="1"/>
  <c r="N923" i="1" s="1"/>
  <c r="L923" i="1"/>
  <c r="K285" i="1"/>
  <c r="N285" i="1" s="1"/>
  <c r="L285" i="1"/>
  <c r="K587" i="1"/>
  <c r="N587" i="1" s="1"/>
  <c r="L587" i="1"/>
  <c r="M640" i="1"/>
  <c r="K640" i="1"/>
  <c r="N640" i="1" s="1"/>
  <c r="M900" i="1"/>
  <c r="K900" i="1"/>
  <c r="N900" i="1" s="1"/>
  <c r="K1283" i="1"/>
  <c r="N1283" i="1" s="1"/>
  <c r="L1283" i="1"/>
  <c r="L1446" i="1"/>
  <c r="P1446" i="1"/>
  <c r="L1413" i="1"/>
  <c r="K1413" i="1"/>
  <c r="N1413" i="1" s="1"/>
  <c r="K95" i="1"/>
  <c r="N95" i="1" s="1"/>
  <c r="K97" i="1"/>
  <c r="N97" i="1" s="1"/>
  <c r="K305" i="1"/>
  <c r="N305" i="1" s="1"/>
  <c r="K815" i="1"/>
  <c r="N815" i="1" s="1"/>
  <c r="K534" i="1"/>
  <c r="N534" i="1" s="1"/>
  <c r="K827" i="1"/>
  <c r="N827" i="1" s="1"/>
  <c r="K327" i="1"/>
  <c r="N327" i="1" s="1"/>
  <c r="K1091" i="1"/>
  <c r="N1091" i="1" s="1"/>
  <c r="K709" i="1"/>
  <c r="N709" i="1" s="1"/>
  <c r="K396" i="1"/>
  <c r="N396" i="1" s="1"/>
  <c r="K749" i="1"/>
  <c r="N749" i="1" s="1"/>
  <c r="L67" i="1"/>
  <c r="P67" i="1"/>
  <c r="M67" i="1"/>
  <c r="M1305" i="1"/>
  <c r="M110" i="1"/>
  <c r="M1311" i="1"/>
  <c r="K138" i="1"/>
  <c r="N138" i="1" s="1"/>
  <c r="K1425" i="1"/>
  <c r="N1425" i="1" s="1"/>
  <c r="K139" i="1"/>
  <c r="N139" i="1" s="1"/>
  <c r="K123" i="1"/>
  <c r="N123" i="1" s="1"/>
  <c r="K1428" i="1"/>
  <c r="N1428" i="1" s="1"/>
  <c r="K1434" i="1"/>
  <c r="N1434" i="1" s="1"/>
  <c r="L104" i="1"/>
  <c r="P65" i="1"/>
  <c r="K118" i="1"/>
  <c r="N118" i="1" s="1"/>
  <c r="K129" i="1"/>
  <c r="N129" i="1" s="1"/>
  <c r="K132" i="1"/>
  <c r="N132" i="1" s="1"/>
  <c r="L209" i="1"/>
  <c r="K209" i="1"/>
  <c r="N209" i="1" s="1"/>
  <c r="L245" i="1"/>
  <c r="K245" i="1"/>
  <c r="N245" i="1" s="1"/>
  <c r="M89" i="1"/>
  <c r="L89" i="1"/>
  <c r="P89" i="1"/>
  <c r="O12" i="1"/>
  <c r="AC13" i="11" s="1"/>
  <c r="M1317" i="1"/>
  <c r="P104" i="1"/>
  <c r="M104" i="1"/>
  <c r="L69" i="1"/>
  <c r="P69" i="1"/>
  <c r="L110" i="1"/>
  <c r="M173" i="1"/>
  <c r="P173" i="1"/>
  <c r="P70" i="1"/>
  <c r="L70" i="1"/>
  <c r="M70" i="1"/>
  <c r="M1268" i="1"/>
  <c r="M1269" i="1"/>
  <c r="L1304" i="1"/>
  <c r="K93" i="1"/>
  <c r="N93" i="1" s="1"/>
  <c r="L93" i="1"/>
  <c r="L1268" i="1"/>
  <c r="K1269" i="1"/>
  <c r="N1269" i="1" s="1"/>
  <c r="L1269" i="1"/>
  <c r="L1311" i="1"/>
  <c r="P1306" i="1"/>
  <c r="K1422" i="1"/>
  <c r="N1422" i="1" s="1"/>
  <c r="L1422" i="1"/>
  <c r="K1421" i="1"/>
  <c r="N1421" i="1" s="1"/>
  <c r="M1421" i="1"/>
  <c r="L1435" i="1"/>
  <c r="K1435" i="1"/>
  <c r="N1435" i="1" s="1"/>
  <c r="L1438" i="1"/>
  <c r="L1442" i="1"/>
  <c r="L1437" i="1"/>
  <c r="L1441" i="1"/>
  <c r="L1439" i="1"/>
  <c r="M59" i="1"/>
  <c r="P59" i="1"/>
  <c r="L59" i="1"/>
  <c r="M140" i="1"/>
  <c r="K140" i="1"/>
  <c r="N140" i="1" s="1"/>
  <c r="K1354" i="1"/>
  <c r="N1354" i="1" s="1"/>
  <c r="L1354" i="1"/>
  <c r="L1351" i="1"/>
  <c r="K1351" i="1"/>
  <c r="N1351" i="1" s="1"/>
  <c r="M1290" i="1"/>
  <c r="L1290" i="1"/>
  <c r="P1290" i="1"/>
  <c r="M32" i="1"/>
  <c r="P32" i="1"/>
  <c r="L32" i="1"/>
  <c r="L88" i="1"/>
  <c r="M88" i="1"/>
  <c r="P88" i="1"/>
  <c r="P81" i="1"/>
  <c r="M81" i="1"/>
  <c r="L121" i="1"/>
  <c r="M121" i="1"/>
  <c r="P121" i="1"/>
  <c r="M120" i="1"/>
  <c r="P120" i="1"/>
  <c r="L83" i="1"/>
  <c r="M83" i="1"/>
  <c r="P83" i="1"/>
  <c r="M64" i="1"/>
  <c r="L64" i="1"/>
  <c r="P64" i="1"/>
  <c r="L1394" i="1"/>
  <c r="K1394" i="1"/>
  <c r="N1394" i="1" s="1"/>
  <c r="L1390" i="1"/>
  <c r="K1390" i="1"/>
  <c r="N1390" i="1" s="1"/>
  <c r="L1378" i="1"/>
  <c r="K1378" i="1"/>
  <c r="N1378" i="1" s="1"/>
  <c r="K1344" i="1"/>
  <c r="N1344" i="1" s="1"/>
  <c r="L1344" i="1"/>
  <c r="L567" i="1"/>
  <c r="K567" i="1"/>
  <c r="N567" i="1" s="1"/>
  <c r="L700" i="1"/>
  <c r="K700" i="1"/>
  <c r="N700" i="1" s="1"/>
  <c r="L428" i="1"/>
  <c r="K428" i="1"/>
  <c r="N428" i="1" s="1"/>
  <c r="L630" i="1"/>
  <c r="K630" i="1"/>
  <c r="N630" i="1" s="1"/>
  <c r="L596" i="1"/>
  <c r="K596" i="1"/>
  <c r="N596" i="1" s="1"/>
  <c r="L392" i="1"/>
  <c r="K392" i="1"/>
  <c r="N392" i="1" s="1"/>
  <c r="L1164" i="1"/>
  <c r="K1164" i="1"/>
  <c r="N1164" i="1" s="1"/>
  <c r="L1152" i="1"/>
  <c r="K1152" i="1"/>
  <c r="N1152" i="1" s="1"/>
  <c r="L414" i="1"/>
  <c r="K414" i="1"/>
  <c r="N414" i="1" s="1"/>
  <c r="L949" i="1"/>
  <c r="K949" i="1"/>
  <c r="N949" i="1" s="1"/>
  <c r="L863" i="1"/>
  <c r="K863" i="1"/>
  <c r="N863" i="1" s="1"/>
  <c r="L1014" i="1"/>
  <c r="K1014" i="1"/>
  <c r="N1014" i="1" s="1"/>
  <c r="L503" i="1"/>
  <c r="K503" i="1"/>
  <c r="N503" i="1" s="1"/>
  <c r="L539" i="1"/>
  <c r="K539" i="1"/>
  <c r="N539" i="1" s="1"/>
  <c r="L463" i="1"/>
  <c r="K463" i="1"/>
  <c r="N463" i="1" s="1"/>
  <c r="L322" i="1"/>
  <c r="K322" i="1"/>
  <c r="N322" i="1" s="1"/>
  <c r="L779" i="1"/>
  <c r="K779" i="1"/>
  <c r="N779" i="1" s="1"/>
  <c r="L430" i="1"/>
  <c r="K430" i="1"/>
  <c r="N430" i="1" s="1"/>
  <c r="L598" i="1"/>
  <c r="K598" i="1"/>
  <c r="N598" i="1" s="1"/>
  <c r="L511" i="1"/>
  <c r="K511" i="1"/>
  <c r="N511" i="1" s="1"/>
  <c r="L332" i="1"/>
  <c r="K332" i="1"/>
  <c r="N332" i="1" s="1"/>
  <c r="K621" i="1"/>
  <c r="N621" i="1" s="1"/>
  <c r="L621" i="1"/>
  <c r="K260" i="1"/>
  <c r="N260" i="1" s="1"/>
  <c r="L260" i="1"/>
  <c r="L295" i="1"/>
  <c r="K295" i="1"/>
  <c r="N295" i="1" s="1"/>
  <c r="K765" i="1"/>
  <c r="N765" i="1" s="1"/>
  <c r="L765" i="1"/>
  <c r="K1128" i="1"/>
  <c r="N1128" i="1" s="1"/>
  <c r="L1128" i="1"/>
  <c r="L338" i="1"/>
  <c r="K338" i="1"/>
  <c r="N338" i="1" s="1"/>
  <c r="L1191" i="1"/>
  <c r="K1191" i="1"/>
  <c r="N1191" i="1" s="1"/>
  <c r="L1165" i="1"/>
  <c r="K1165" i="1"/>
  <c r="N1165" i="1" s="1"/>
  <c r="L1153" i="1"/>
  <c r="K1153" i="1"/>
  <c r="N1153" i="1" s="1"/>
  <c r="L788" i="1"/>
  <c r="K788" i="1"/>
  <c r="N788" i="1" s="1"/>
  <c r="L816" i="1"/>
  <c r="K816" i="1"/>
  <c r="N816" i="1" s="1"/>
  <c r="L280" i="1"/>
  <c r="K280" i="1"/>
  <c r="N280" i="1" s="1"/>
  <c r="L306" i="1"/>
  <c r="K306" i="1"/>
  <c r="N306" i="1" s="1"/>
  <c r="L262" i="1"/>
  <c r="K262" i="1"/>
  <c r="N262" i="1" s="1"/>
  <c r="L1010" i="1"/>
  <c r="K1010" i="1"/>
  <c r="N1010" i="1" s="1"/>
  <c r="L253" i="1"/>
  <c r="K253" i="1"/>
  <c r="N253" i="1" s="1"/>
  <c r="L767" i="1"/>
  <c r="K767" i="1"/>
  <c r="N767" i="1" s="1"/>
  <c r="L694" i="1"/>
  <c r="K694" i="1"/>
  <c r="N694" i="1" s="1"/>
  <c r="L623" i="1"/>
  <c r="K623" i="1"/>
  <c r="N623" i="1" s="1"/>
  <c r="K1070" i="1"/>
  <c r="N1070" i="1" s="1"/>
  <c r="L1070" i="1"/>
  <c r="K1200" i="1"/>
  <c r="N1200" i="1" s="1"/>
  <c r="L1200" i="1"/>
  <c r="L755" i="1"/>
  <c r="K755" i="1"/>
  <c r="N755" i="1" s="1"/>
  <c r="L1076" i="1"/>
  <c r="K1076" i="1"/>
  <c r="N1076" i="1" s="1"/>
  <c r="M1175" i="1"/>
  <c r="K1175" i="1"/>
  <c r="N1175" i="1" s="1"/>
  <c r="L608" i="1"/>
  <c r="K608" i="1"/>
  <c r="N608" i="1" s="1"/>
  <c r="K849" i="1"/>
  <c r="N849" i="1" s="1"/>
  <c r="L849" i="1"/>
  <c r="L996" i="1"/>
  <c r="K996" i="1"/>
  <c r="N996" i="1" s="1"/>
  <c r="K371" i="1"/>
  <c r="N371" i="1" s="1"/>
  <c r="L371" i="1"/>
  <c r="L867" i="1"/>
  <c r="K867" i="1"/>
  <c r="N867" i="1" s="1"/>
  <c r="L1017" i="1"/>
  <c r="K1017" i="1"/>
  <c r="N1017" i="1" s="1"/>
  <c r="K1156" i="1"/>
  <c r="N1156" i="1" s="1"/>
  <c r="L1156" i="1"/>
  <c r="L737" i="1"/>
  <c r="K737" i="1"/>
  <c r="N737" i="1" s="1"/>
  <c r="L415" i="1"/>
  <c r="K415" i="1"/>
  <c r="N415" i="1" s="1"/>
  <c r="M353" i="1"/>
  <c r="K353" i="1"/>
  <c r="N353" i="1" s="1"/>
  <c r="K843" i="1"/>
  <c r="N843" i="1" s="1"/>
  <c r="M843" i="1"/>
  <c r="K1374" i="1"/>
  <c r="N1374" i="1" s="1"/>
  <c r="M1374" i="1"/>
  <c r="M1176" i="1"/>
  <c r="K1176" i="1"/>
  <c r="N1176" i="1" s="1"/>
  <c r="K231" i="1"/>
  <c r="N231" i="1" s="1"/>
  <c r="M231" i="1"/>
  <c r="K29" i="1"/>
  <c r="N29" i="1" s="1"/>
  <c r="K1445" i="1"/>
  <c r="N1445" i="1" s="1"/>
  <c r="M138" i="1"/>
  <c r="K1444" i="1"/>
  <c r="N1444" i="1" s="1"/>
  <c r="K112" i="1"/>
  <c r="N112" i="1" s="1"/>
  <c r="K23" i="1"/>
  <c r="N23" i="1" s="1"/>
  <c r="K1095" i="1"/>
  <c r="N1095" i="1" s="1"/>
  <c r="L139" i="1"/>
  <c r="L123" i="1"/>
  <c r="K1423" i="1"/>
  <c r="N1423" i="1" s="1"/>
  <c r="K43" i="1"/>
  <c r="N43" i="1" s="1"/>
  <c r="K44" i="1"/>
  <c r="N44" i="1" s="1"/>
  <c r="K1238" i="1"/>
  <c r="N1238" i="1" s="1"/>
  <c r="K1292" i="1"/>
  <c r="N1292" i="1" s="1"/>
  <c r="K1293" i="1"/>
  <c r="N1293" i="1" s="1"/>
  <c r="K1234" i="1"/>
  <c r="N1234" i="1" s="1"/>
  <c r="K1291" i="1"/>
  <c r="N1291" i="1" s="1"/>
  <c r="K1236" i="1"/>
  <c r="N1236" i="1" s="1"/>
  <c r="K1288" i="1"/>
  <c r="N1288" i="1" s="1"/>
  <c r="K1348" i="1"/>
  <c r="N1348" i="1" s="1"/>
  <c r="K94" i="1"/>
  <c r="N94" i="1" s="1"/>
  <c r="L35" i="1"/>
  <c r="K33" i="1"/>
  <c r="N33" i="1" s="1"/>
  <c r="L96" i="1"/>
  <c r="K1100" i="1"/>
  <c r="N1100" i="1" s="1"/>
  <c r="K201" i="1"/>
  <c r="N201" i="1" s="1"/>
  <c r="K1193" i="1"/>
  <c r="N1193" i="1" s="1"/>
  <c r="K1123" i="1"/>
  <c r="N1123" i="1" s="1"/>
  <c r="K590" i="1"/>
  <c r="N590" i="1" s="1"/>
  <c r="K860" i="1"/>
  <c r="N860" i="1" s="1"/>
  <c r="K340" i="1"/>
  <c r="N340" i="1" s="1"/>
  <c r="K1367" i="1"/>
  <c r="N1367" i="1" s="1"/>
  <c r="L1313" i="1"/>
  <c r="L1317" i="1"/>
  <c r="M24" i="1"/>
  <c r="P24" i="1"/>
  <c r="L1305" i="1"/>
  <c r="L1352" i="1"/>
  <c r="K1352" i="1"/>
  <c r="N1352" i="1" s="1"/>
  <c r="M1438" i="1"/>
  <c r="M1442" i="1"/>
  <c r="M1437" i="1"/>
  <c r="M1441" i="1"/>
  <c r="M1439" i="1"/>
  <c r="M1415" i="1"/>
  <c r="K1415" i="1"/>
  <c r="N1415" i="1" s="1"/>
  <c r="P52" i="1"/>
  <c r="L52" i="1"/>
  <c r="M52" i="1"/>
  <c r="M74" i="1"/>
  <c r="P74" i="1"/>
  <c r="L74" i="1"/>
  <c r="L87" i="1"/>
  <c r="M87" i="1"/>
  <c r="P87" i="1"/>
  <c r="P108" i="1"/>
  <c r="M108" i="1"/>
  <c r="P122" i="1"/>
  <c r="L122" i="1"/>
  <c r="M122" i="1"/>
  <c r="L82" i="1"/>
  <c r="P82" i="1"/>
  <c r="M63" i="1"/>
  <c r="P63" i="1"/>
  <c r="L1392" i="1"/>
  <c r="K1392" i="1"/>
  <c r="N1392" i="1" s="1"/>
  <c r="L541" i="1"/>
  <c r="K541" i="1"/>
  <c r="N541" i="1" s="1"/>
  <c r="L663" i="1"/>
  <c r="K663" i="1"/>
  <c r="N663" i="1" s="1"/>
  <c r="L326" i="1"/>
  <c r="K326" i="1"/>
  <c r="N326" i="1" s="1"/>
  <c r="L467" i="1"/>
  <c r="K467" i="1"/>
  <c r="N467" i="1" s="1"/>
  <c r="L506" i="1"/>
  <c r="K506" i="1"/>
  <c r="N506" i="1" s="1"/>
  <c r="L1190" i="1"/>
  <c r="K1190" i="1"/>
  <c r="N1190" i="1" s="1"/>
  <c r="L1179" i="1"/>
  <c r="K1179" i="1"/>
  <c r="N1179" i="1" s="1"/>
  <c r="L728" i="1"/>
  <c r="K728" i="1"/>
  <c r="N728" i="1" s="1"/>
  <c r="K881" i="1"/>
  <c r="N881" i="1" s="1"/>
  <c r="L881" i="1"/>
  <c r="K1034" i="1"/>
  <c r="N1034" i="1" s="1"/>
  <c r="L1034" i="1"/>
  <c r="K929" i="1"/>
  <c r="N929" i="1" s="1"/>
  <c r="L929" i="1"/>
  <c r="L357" i="1"/>
  <c r="K357" i="1"/>
  <c r="N357" i="1" s="1"/>
  <c r="L627" i="1"/>
  <c r="K627" i="1"/>
  <c r="N627" i="1" s="1"/>
  <c r="L661" i="1"/>
  <c r="K661" i="1"/>
  <c r="N661" i="1" s="1"/>
  <c r="K422" i="1"/>
  <c r="N422" i="1" s="1"/>
  <c r="L422" i="1"/>
  <c r="L569" i="1"/>
  <c r="K569" i="1"/>
  <c r="N569" i="1" s="1"/>
  <c r="K328" i="1"/>
  <c r="N328" i="1" s="1"/>
  <c r="L328" i="1"/>
  <c r="L364" i="1"/>
  <c r="K364" i="1"/>
  <c r="N364" i="1" s="1"/>
  <c r="L1008" i="1"/>
  <c r="K1008" i="1"/>
  <c r="N1008" i="1" s="1"/>
  <c r="L278" i="1"/>
  <c r="K278" i="1"/>
  <c r="N278" i="1" s="1"/>
  <c r="L496" i="1"/>
  <c r="K496" i="1"/>
  <c r="N496" i="1" s="1"/>
  <c r="L943" i="1"/>
  <c r="K943" i="1"/>
  <c r="N943" i="1" s="1"/>
  <c r="K1086" i="1"/>
  <c r="N1086" i="1" s="1"/>
  <c r="L1086" i="1"/>
  <c r="L1120" i="1"/>
  <c r="K1120" i="1"/>
  <c r="N1120" i="1" s="1"/>
  <c r="L1180" i="1"/>
  <c r="K1180" i="1"/>
  <c r="N1180" i="1" s="1"/>
  <c r="L828" i="1"/>
  <c r="K828" i="1"/>
  <c r="N828" i="1" s="1"/>
  <c r="L288" i="1"/>
  <c r="K288" i="1"/>
  <c r="N288" i="1" s="1"/>
  <c r="L802" i="1"/>
  <c r="K802" i="1"/>
  <c r="N802" i="1" s="1"/>
  <c r="L877" i="1"/>
  <c r="K877" i="1"/>
  <c r="N877" i="1" s="1"/>
  <c r="L741" i="1"/>
  <c r="K741" i="1"/>
  <c r="N741" i="1" s="1"/>
  <c r="L498" i="1"/>
  <c r="K498" i="1"/>
  <c r="N498" i="1" s="1"/>
  <c r="L535" i="1"/>
  <c r="K535" i="1"/>
  <c r="N535" i="1" s="1"/>
  <c r="L297" i="1"/>
  <c r="K297" i="1"/>
  <c r="N297" i="1" s="1"/>
  <c r="L774" i="1"/>
  <c r="K774" i="1"/>
  <c r="N774" i="1" s="1"/>
  <c r="L271" i="1"/>
  <c r="K271" i="1"/>
  <c r="N271" i="1" s="1"/>
  <c r="L945" i="1"/>
  <c r="K945" i="1"/>
  <c r="N945" i="1" s="1"/>
  <c r="K745" i="1"/>
  <c r="N745" i="1" s="1"/>
  <c r="L745" i="1"/>
  <c r="L521" i="1"/>
  <c r="K521" i="1"/>
  <c r="N521" i="1" s="1"/>
  <c r="K677" i="1"/>
  <c r="N677" i="1" s="1"/>
  <c r="L677" i="1"/>
  <c r="L916" i="1"/>
  <c r="K916" i="1"/>
  <c r="N916" i="1" s="1"/>
  <c r="K1122" i="1"/>
  <c r="N1122" i="1" s="1"/>
  <c r="L1122" i="1"/>
  <c r="K576" i="1"/>
  <c r="N576" i="1" s="1"/>
  <c r="L576" i="1"/>
  <c r="L932" i="1"/>
  <c r="K932" i="1"/>
  <c r="N932" i="1" s="1"/>
  <c r="K1155" i="1"/>
  <c r="N1155" i="1" s="1"/>
  <c r="L1155" i="1"/>
  <c r="K619" i="1"/>
  <c r="N619" i="1" s="1"/>
  <c r="L619" i="1"/>
  <c r="K349" i="1"/>
  <c r="N349" i="1" s="1"/>
  <c r="L349" i="1"/>
  <c r="L586" i="1"/>
  <c r="K586" i="1"/>
  <c r="N586" i="1" s="1"/>
  <c r="K968" i="1"/>
  <c r="N968" i="1" s="1"/>
  <c r="M968" i="1"/>
  <c r="K926" i="1"/>
  <c r="N926" i="1" s="1"/>
  <c r="M926" i="1"/>
  <c r="K385" i="1"/>
  <c r="N385" i="1" s="1"/>
  <c r="M385" i="1"/>
  <c r="K1372" i="1"/>
  <c r="N1372" i="1" s="1"/>
  <c r="M1372" i="1"/>
  <c r="M1366" i="1"/>
  <c r="K1366" i="1"/>
  <c r="N1366" i="1" s="1"/>
  <c r="M1147" i="1"/>
  <c r="K1147" i="1"/>
  <c r="N1147" i="1" s="1"/>
  <c r="K550" i="1"/>
  <c r="N550" i="1" s="1"/>
  <c r="M550" i="1"/>
  <c r="M953" i="1"/>
  <c r="K953" i="1"/>
  <c r="N953" i="1" s="1"/>
  <c r="K770" i="1"/>
  <c r="N770" i="1" s="1"/>
  <c r="M770" i="1"/>
  <c r="K1410" i="1"/>
  <c r="N1410" i="1" s="1"/>
  <c r="K1411" i="1"/>
  <c r="N1411" i="1" s="1"/>
  <c r="K1289" i="1"/>
  <c r="N1289" i="1" s="1"/>
  <c r="K1299" i="1"/>
  <c r="N1299" i="1" s="1"/>
  <c r="K1294" i="1"/>
  <c r="N1294" i="1" s="1"/>
  <c r="K1346" i="1"/>
  <c r="N1346" i="1" s="1"/>
  <c r="K1295" i="1"/>
  <c r="N1295" i="1" s="1"/>
  <c r="K147" i="1"/>
  <c r="N147" i="1" s="1"/>
  <c r="K1130" i="1"/>
  <c r="N1130" i="1" s="1"/>
  <c r="K404" i="1"/>
  <c r="N404" i="1" s="1"/>
  <c r="K212" i="1"/>
  <c r="N212" i="1" s="1"/>
  <c r="K713" i="1"/>
  <c r="N713" i="1" s="1"/>
  <c r="K975" i="1"/>
  <c r="N975" i="1" s="1"/>
  <c r="K1317" i="1" l="1"/>
  <c r="N1317" i="1" s="1"/>
  <c r="L909" i="1"/>
  <c r="K909" i="1"/>
  <c r="N909" i="1" s="1"/>
  <c r="L859" i="1"/>
  <c r="K859" i="1"/>
  <c r="N859" i="1" s="1"/>
  <c r="L842" i="1"/>
  <c r="K842" i="1"/>
  <c r="N842" i="1" s="1"/>
  <c r="L723" i="1"/>
  <c r="K723" i="1"/>
  <c r="N723" i="1" s="1"/>
  <c r="L988" i="1"/>
  <c r="K988" i="1"/>
  <c r="N988" i="1" s="1"/>
  <c r="L459" i="1"/>
  <c r="K459" i="1"/>
  <c r="N459" i="1" s="1"/>
  <c r="L384" i="1"/>
  <c r="K384" i="1"/>
  <c r="N384" i="1" s="1"/>
  <c r="L589" i="1"/>
  <c r="K589" i="1"/>
  <c r="N589" i="1" s="1"/>
  <c r="L893" i="1"/>
  <c r="K893" i="1"/>
  <c r="N893" i="1" s="1"/>
  <c r="L925" i="1"/>
  <c r="K925" i="1"/>
  <c r="N925" i="1" s="1"/>
  <c r="K562" i="1"/>
  <c r="N562" i="1" s="1"/>
  <c r="L562" i="1"/>
  <c r="L967" i="1"/>
  <c r="K967" i="1"/>
  <c r="N967" i="1" s="1"/>
  <c r="L352" i="1"/>
  <c r="K352" i="1"/>
  <c r="N352" i="1" s="1"/>
  <c r="L318" i="1"/>
  <c r="K318" i="1"/>
  <c r="N318" i="1" s="1"/>
  <c r="L418" i="1"/>
  <c r="K418" i="1"/>
  <c r="N418" i="1" s="1"/>
  <c r="K1446" i="1"/>
  <c r="N1446" i="1" s="1"/>
  <c r="K74" i="1"/>
  <c r="N74" i="1" s="1"/>
  <c r="K1305" i="1"/>
  <c r="N1305" i="1" s="1"/>
  <c r="L66" i="1"/>
  <c r="M1313" i="1"/>
  <c r="K36" i="1"/>
  <c r="N36" i="1" s="1"/>
  <c r="K88" i="1"/>
  <c r="N88" i="1" s="1"/>
  <c r="K1268" i="1"/>
  <c r="N1268" i="1" s="1"/>
  <c r="K84" i="1"/>
  <c r="N84" i="1" s="1"/>
  <c r="M90" i="1"/>
  <c r="K110" i="1"/>
  <c r="N110" i="1" s="1"/>
  <c r="M84" i="1"/>
  <c r="O1358" i="1"/>
  <c r="AC24" i="11" s="1"/>
  <c r="K122" i="1"/>
  <c r="N122" i="1" s="1"/>
  <c r="K81" i="1"/>
  <c r="N81" i="1" s="1"/>
  <c r="M1304" i="1"/>
  <c r="K1304" i="1"/>
  <c r="N1304" i="1" s="1"/>
  <c r="K108" i="1"/>
  <c r="N108" i="1" s="1"/>
  <c r="M65" i="1"/>
  <c r="K121" i="1"/>
  <c r="N121" i="1" s="1"/>
  <c r="K32" i="1"/>
  <c r="N32" i="1" s="1"/>
  <c r="K59" i="1"/>
  <c r="N59" i="1" s="1"/>
  <c r="K1311" i="1"/>
  <c r="N1311" i="1" s="1"/>
  <c r="M125" i="1"/>
  <c r="L36" i="1"/>
  <c r="K82" i="1"/>
  <c r="N82" i="1" s="1"/>
  <c r="M1306" i="1"/>
  <c r="K69" i="1"/>
  <c r="N69" i="1" s="1"/>
  <c r="M163" i="1"/>
  <c r="P163" i="1"/>
  <c r="P162" i="1"/>
  <c r="L162" i="1"/>
  <c r="M162" i="1"/>
  <c r="L166" i="1"/>
  <c r="P166" i="1"/>
  <c r="M60" i="1"/>
  <c r="P60" i="1"/>
  <c r="L60" i="1"/>
  <c r="L146" i="1"/>
  <c r="P146" i="1"/>
  <c r="M146" i="1"/>
  <c r="L133" i="1"/>
  <c r="P133" i="1"/>
  <c r="M133" i="1"/>
  <c r="K149" i="1"/>
  <c r="N149" i="1" s="1"/>
  <c r="M149" i="1"/>
  <c r="M46" i="1"/>
  <c r="P46" i="1"/>
  <c r="L46" i="1"/>
  <c r="L50" i="1"/>
  <c r="K50" i="1"/>
  <c r="N50" i="1" s="1"/>
  <c r="M153" i="1"/>
  <c r="P153" i="1"/>
  <c r="L153" i="1"/>
  <c r="P91" i="1"/>
  <c r="L91" i="1"/>
  <c r="L157" i="1"/>
  <c r="K157" i="1"/>
  <c r="N157" i="1" s="1"/>
  <c r="P119" i="1"/>
  <c r="M119" i="1"/>
  <c r="L119" i="1"/>
  <c r="P117" i="1"/>
  <c r="M117" i="1"/>
  <c r="M1446" i="1"/>
  <c r="K1443" i="1"/>
  <c r="N1443" i="1" s="1"/>
  <c r="K85" i="1"/>
  <c r="N85" i="1" s="1"/>
  <c r="K51" i="1"/>
  <c r="N51" i="1" s="1"/>
  <c r="L151" i="1"/>
  <c r="P151" i="1"/>
  <c r="M151" i="1"/>
  <c r="L130" i="1"/>
  <c r="P130" i="1"/>
  <c r="K152" i="1"/>
  <c r="N152" i="1" s="1"/>
  <c r="M152" i="1"/>
  <c r="M116" i="1"/>
  <c r="P116" i="1"/>
  <c r="P131" i="1"/>
  <c r="M131" i="1"/>
  <c r="L71" i="1"/>
  <c r="K71" i="1"/>
  <c r="N71" i="1" s="1"/>
  <c r="L111" i="1"/>
  <c r="M111" i="1"/>
  <c r="P111" i="1"/>
  <c r="K120" i="1"/>
  <c r="N120" i="1" s="1"/>
  <c r="K173" i="1"/>
  <c r="N173" i="1" s="1"/>
  <c r="M69" i="1"/>
  <c r="K92" i="1"/>
  <c r="N92" i="1" s="1"/>
  <c r="K37" i="1"/>
  <c r="N37" i="1" s="1"/>
  <c r="K67" i="1"/>
  <c r="N67" i="1" s="1"/>
  <c r="P107" i="1"/>
  <c r="M107" i="1"/>
  <c r="L1308" i="1"/>
  <c r="K1308" i="1"/>
  <c r="N1308" i="1" s="1"/>
  <c r="L108" i="1"/>
  <c r="K1290" i="1"/>
  <c r="N1290" i="1" s="1"/>
  <c r="K104" i="1"/>
  <c r="N104" i="1" s="1"/>
  <c r="K89" i="1"/>
  <c r="N89" i="1" s="1"/>
  <c r="L1312" i="1"/>
  <c r="K1312" i="1"/>
  <c r="N1312" i="1" s="1"/>
  <c r="L1303" i="1"/>
  <c r="K1303" i="1"/>
  <c r="N1303" i="1" s="1"/>
  <c r="O1408" i="1"/>
  <c r="AC25" i="11" s="1"/>
  <c r="M166" i="1"/>
  <c r="K63" i="1"/>
  <c r="N63" i="1" s="1"/>
  <c r="M82" i="1"/>
  <c r="L65" i="1"/>
  <c r="K52" i="1"/>
  <c r="N52" i="1" s="1"/>
  <c r="K24" i="1"/>
  <c r="N24" i="1" s="1"/>
  <c r="K64" i="1"/>
  <c r="N64" i="1" s="1"/>
  <c r="L120" i="1"/>
  <c r="L163" i="1"/>
  <c r="P100" i="1"/>
  <c r="L100" i="1"/>
  <c r="M100" i="1"/>
  <c r="P76" i="1"/>
  <c r="M76" i="1"/>
  <c r="P75" i="1"/>
  <c r="L75" i="1"/>
  <c r="K39" i="1"/>
  <c r="N39" i="1" s="1"/>
  <c r="M39" i="1"/>
  <c r="L1353" i="1"/>
  <c r="K1353" i="1"/>
  <c r="N1353" i="1" s="1"/>
  <c r="L1306" i="1"/>
  <c r="K1320" i="1"/>
  <c r="N1320" i="1" s="1"/>
  <c r="L1320" i="1"/>
  <c r="K1237" i="1"/>
  <c r="N1237" i="1" s="1"/>
  <c r="L1237" i="1"/>
  <c r="K1301" i="1"/>
  <c r="N1301" i="1" s="1"/>
  <c r="L1301" i="1"/>
  <c r="M45" i="1"/>
  <c r="L45" i="1"/>
  <c r="P45" i="1"/>
  <c r="M1310" i="1"/>
  <c r="K1310" i="1"/>
  <c r="N1310" i="1" s="1"/>
  <c r="M1309" i="1"/>
  <c r="K1309" i="1"/>
  <c r="N1309" i="1" s="1"/>
  <c r="M1302" i="1"/>
  <c r="K1302" i="1"/>
  <c r="N1302" i="1" s="1"/>
  <c r="L63" i="1"/>
  <c r="K1439" i="1"/>
  <c r="N1439" i="1" s="1"/>
  <c r="K1441" i="1"/>
  <c r="N1441" i="1" s="1"/>
  <c r="K1442" i="1"/>
  <c r="N1442" i="1" s="1"/>
  <c r="K1438" i="1"/>
  <c r="N1438" i="1" s="1"/>
  <c r="K70" i="1"/>
  <c r="N70" i="1" s="1"/>
  <c r="M106" i="1"/>
  <c r="P106" i="1"/>
  <c r="L105" i="1"/>
  <c r="P105" i="1"/>
  <c r="K124" i="1"/>
  <c r="N124" i="1" s="1"/>
  <c r="M124" i="1"/>
  <c r="M1319" i="1"/>
  <c r="K1319" i="1"/>
  <c r="N1319" i="1" s="1"/>
  <c r="M26" i="1"/>
  <c r="P26" i="1"/>
  <c r="L1349" i="1"/>
  <c r="K1349" i="1"/>
  <c r="N1349" i="1" s="1"/>
  <c r="L179" i="1"/>
  <c r="K179" i="1"/>
  <c r="N179" i="1" s="1"/>
  <c r="K1355" i="1"/>
  <c r="N1355" i="1" s="1"/>
  <c r="L1355" i="1"/>
  <c r="K87" i="1"/>
  <c r="N87" i="1" s="1"/>
  <c r="L24" i="1"/>
  <c r="K83" i="1"/>
  <c r="N83" i="1" s="1"/>
  <c r="L81" i="1"/>
  <c r="K1437" i="1"/>
  <c r="N1437" i="1" s="1"/>
  <c r="L173" i="1"/>
  <c r="O175" i="1" l="1"/>
  <c r="AC21" i="11" s="1"/>
  <c r="K1313" i="1"/>
  <c r="N1313" i="1" s="1"/>
  <c r="K1306" i="1"/>
  <c r="N1306" i="1" s="1"/>
  <c r="O31" i="1"/>
  <c r="AC15" i="11" s="1"/>
  <c r="K163" i="1"/>
  <c r="N163" i="1" s="1"/>
  <c r="K76" i="1"/>
  <c r="N76" i="1" s="1"/>
  <c r="K131" i="1"/>
  <c r="N131" i="1" s="1"/>
  <c r="K65" i="1"/>
  <c r="N65" i="1" s="1"/>
  <c r="O62" i="1" s="1"/>
  <c r="AC17" i="11" s="1"/>
  <c r="O1343" i="1"/>
  <c r="AC23" i="11" s="1"/>
  <c r="K106" i="1"/>
  <c r="N106" i="1" s="1"/>
  <c r="L106" i="1"/>
  <c r="O1433" i="1"/>
  <c r="AC27" i="11" s="1"/>
  <c r="L76" i="1"/>
  <c r="L131" i="1"/>
  <c r="K133" i="1"/>
  <c r="N133" i="1" s="1"/>
  <c r="K153" i="1"/>
  <c r="N153" i="1" s="1"/>
  <c r="K105" i="1"/>
  <c r="N105" i="1" s="1"/>
  <c r="K46" i="1"/>
  <c r="N46" i="1" s="1"/>
  <c r="P168" i="1"/>
  <c r="M168" i="1"/>
  <c r="L145" i="1"/>
  <c r="M145" i="1"/>
  <c r="P145" i="1"/>
  <c r="K130" i="1"/>
  <c r="N130" i="1" s="1"/>
  <c r="M130" i="1"/>
  <c r="L160" i="1"/>
  <c r="M160" i="1"/>
  <c r="P160" i="1"/>
  <c r="M143" i="1"/>
  <c r="L143" i="1"/>
  <c r="P143" i="1"/>
  <c r="M47" i="1"/>
  <c r="P47" i="1"/>
  <c r="L117" i="1"/>
  <c r="K117" i="1"/>
  <c r="N117" i="1" s="1"/>
  <c r="P169" i="1"/>
  <c r="M169" i="1"/>
  <c r="M134" i="1"/>
  <c r="P134" i="1"/>
  <c r="M167" i="1"/>
  <c r="P167" i="1"/>
  <c r="L167" i="1"/>
  <c r="K26" i="1"/>
  <c r="N26" i="1" s="1"/>
  <c r="K45" i="1"/>
  <c r="N45" i="1" s="1"/>
  <c r="K100" i="1"/>
  <c r="N100" i="1" s="1"/>
  <c r="K151" i="1"/>
  <c r="N151" i="1" s="1"/>
  <c r="K119" i="1"/>
  <c r="N119" i="1" s="1"/>
  <c r="K162" i="1"/>
  <c r="N162" i="1" s="1"/>
  <c r="M77" i="1"/>
  <c r="P77" i="1"/>
  <c r="K77" i="1"/>
  <c r="N77" i="1" s="1"/>
  <c r="K116" i="1"/>
  <c r="N116" i="1" s="1"/>
  <c r="L116" i="1"/>
  <c r="M165" i="1"/>
  <c r="P165" i="1"/>
  <c r="P142" i="1"/>
  <c r="M142" i="1"/>
  <c r="K91" i="1"/>
  <c r="N91" i="1" s="1"/>
  <c r="M91" i="1"/>
  <c r="M144" i="1"/>
  <c r="P144" i="1"/>
  <c r="L144" i="1"/>
  <c r="K111" i="1"/>
  <c r="N111" i="1" s="1"/>
  <c r="K146" i="1"/>
  <c r="N146" i="1" s="1"/>
  <c r="K60" i="1"/>
  <c r="N60" i="1" s="1"/>
  <c r="K166" i="1"/>
  <c r="N166" i="1" s="1"/>
  <c r="L26" i="1"/>
  <c r="L107" i="1"/>
  <c r="K107" i="1"/>
  <c r="N107" i="1" s="1"/>
  <c r="M105" i="1"/>
  <c r="K75" i="1"/>
  <c r="N75" i="1" s="1"/>
  <c r="M28" i="1"/>
  <c r="L28" i="1"/>
  <c r="P28" i="1"/>
  <c r="L102" i="1"/>
  <c r="M102" i="1"/>
  <c r="P102" i="1"/>
  <c r="M99" i="1"/>
  <c r="P99" i="1"/>
  <c r="L99" i="1"/>
  <c r="M75" i="1"/>
  <c r="M103" i="1"/>
  <c r="L103" i="1"/>
  <c r="P103" i="1"/>
  <c r="M101" i="1"/>
  <c r="P101" i="1"/>
  <c r="O1205" i="1" l="1"/>
  <c r="AC22" i="11" s="1"/>
  <c r="O73" i="1"/>
  <c r="AC18" i="11" s="1"/>
  <c r="M27" i="1"/>
  <c r="P27" i="1"/>
  <c r="K10" i="1" s="1"/>
  <c r="N10" i="1" s="1"/>
  <c r="K102" i="1"/>
  <c r="N102" i="1" s="1"/>
  <c r="K47" i="1"/>
  <c r="N47" i="1" s="1"/>
  <c r="K101" i="1"/>
  <c r="N101" i="1" s="1"/>
  <c r="K167" i="1"/>
  <c r="N167" i="1" s="1"/>
  <c r="K142" i="1"/>
  <c r="N142" i="1" s="1"/>
  <c r="L142" i="1"/>
  <c r="L168" i="1"/>
  <c r="K168" i="1"/>
  <c r="N168" i="1" s="1"/>
  <c r="L77" i="1"/>
  <c r="O41" i="1"/>
  <c r="AC16" i="11" s="1"/>
  <c r="L47" i="1"/>
  <c r="K143" i="1"/>
  <c r="N143" i="1" s="1"/>
  <c r="K160" i="1"/>
  <c r="N160" i="1" s="1"/>
  <c r="L165" i="1"/>
  <c r="K165" i="1"/>
  <c r="N165" i="1" s="1"/>
  <c r="K134" i="1"/>
  <c r="N134" i="1" s="1"/>
  <c r="L134" i="1"/>
  <c r="L169" i="1"/>
  <c r="K169" i="1"/>
  <c r="N169" i="1" s="1"/>
  <c r="K144" i="1"/>
  <c r="N144" i="1" s="1"/>
  <c r="K145" i="1"/>
  <c r="N145" i="1" s="1"/>
  <c r="K28" i="1"/>
  <c r="N28" i="1" s="1"/>
  <c r="L101" i="1"/>
  <c r="K99" i="1"/>
  <c r="N99" i="1" s="1"/>
  <c r="K103" i="1"/>
  <c r="N103" i="1" s="1"/>
  <c r="L27" i="1" l="1"/>
  <c r="L1455" i="1" s="1"/>
  <c r="K27" i="1"/>
  <c r="N27" i="1" s="1"/>
  <c r="N1455" i="1" s="1"/>
  <c r="O79" i="1"/>
  <c r="AC19" i="11" s="1"/>
  <c r="O127" i="1"/>
  <c r="AC20" i="11" s="1"/>
  <c r="M10" i="1"/>
  <c r="M1455" i="1" s="1"/>
  <c r="O9" i="1"/>
  <c r="L1457" i="1" l="1"/>
  <c r="O21" i="1"/>
  <c r="AC14" i="11" s="1"/>
  <c r="AC12" i="11"/>
  <c r="M1457" i="1"/>
  <c r="O1452" i="1" l="1"/>
  <c r="AC42" i="11" s="1"/>
  <c r="AC33" i="11"/>
  <c r="AB28" i="11" l="1"/>
  <c r="N1460" i="1"/>
  <c r="AB23" i="11" l="1"/>
  <c r="AB20" i="11"/>
  <c r="N1461" i="1"/>
  <c r="N1462" i="1" s="1"/>
  <c r="N1464" i="1" s="1"/>
  <c r="AB16" i="11"/>
  <c r="AB13" i="11"/>
  <c r="AE13" i="11" s="1"/>
  <c r="AF13" i="11" s="1"/>
  <c r="AB24" i="11"/>
  <c r="AB14" i="11"/>
  <c r="AB18" i="11"/>
  <c r="AB17" i="11"/>
  <c r="AB26" i="11"/>
  <c r="AB19" i="11"/>
  <c r="AB21" i="11"/>
  <c r="AB15" i="11"/>
  <c r="AB12" i="11"/>
  <c r="AB27" i="11"/>
  <c r="AB22" i="11"/>
  <c r="AB25" i="11"/>
  <c r="AE27" i="11" l="1"/>
  <c r="AF27" i="11" s="1"/>
  <c r="AB33" i="11"/>
  <c r="AE28" i="11"/>
  <c r="AF28" i="11" s="1"/>
  <c r="AE23" i="11" l="1"/>
  <c r="AF23" i="11" s="1"/>
  <c r="AE14" i="11"/>
  <c r="AF14" i="11" s="1"/>
  <c r="AE22" i="11"/>
  <c r="AF22" i="11" s="1"/>
  <c r="AE18" i="11"/>
  <c r="AF18" i="11" s="1"/>
  <c r="F33" i="11"/>
  <c r="AE21" i="11"/>
  <c r="AF21" i="11" s="1"/>
  <c r="AE16" i="11"/>
  <c r="AF16" i="11" s="1"/>
  <c r="D33" i="11"/>
  <c r="E33" i="11" s="1"/>
  <c r="N33" i="11"/>
  <c r="R33" i="11"/>
  <c r="AE26" i="11"/>
  <c r="AF26" i="11" s="1"/>
  <c r="H33" i="11"/>
  <c r="P33" i="11"/>
  <c r="AE19" i="11"/>
  <c r="AF19" i="11" s="1"/>
  <c r="V33" i="11"/>
  <c r="AE15" i="11"/>
  <c r="AF15" i="11" s="1"/>
  <c r="T33" i="11"/>
  <c r="S33" i="11" s="1"/>
  <c r="J33" i="11"/>
  <c r="X33" i="11"/>
  <c r="AE24" i="11"/>
  <c r="AF24" i="11" s="1"/>
  <c r="AE17" i="11"/>
  <c r="AF17" i="11" s="1"/>
  <c r="L33" i="11"/>
  <c r="AE12" i="11"/>
  <c r="AF12" i="11" s="1"/>
  <c r="Z33" i="11"/>
  <c r="AA33" i="11" s="1"/>
  <c r="AE20" i="11"/>
  <c r="AF20" i="11" s="1"/>
  <c r="AE25" i="11"/>
  <c r="AF25" i="11" s="1"/>
  <c r="Q33" i="11" l="1"/>
  <c r="M33" i="11"/>
  <c r="W33" i="11"/>
  <c r="O33" i="11"/>
  <c r="I33" i="11"/>
  <c r="G33" i="11"/>
  <c r="U33" i="11"/>
  <c r="K33" i="11"/>
  <c r="Y33" i="11"/>
  <c r="C33" i="11"/>
</calcChain>
</file>

<file path=xl/comments1.xml><?xml version="1.0" encoding="utf-8"?>
<comments xmlns="http://schemas.openxmlformats.org/spreadsheetml/2006/main">
  <authors>
    <author>Altair  Freire</author>
  </authors>
  <commentList>
    <comment ref="AC8" authorId="0">
      <text>
        <r>
          <rPr>
            <sz val="9"/>
            <color indexed="81"/>
            <rFont val="Tahoma"/>
            <family val="2"/>
          </rPr>
          <t>INSERIR O VALOR DO BDI CONFORME O VALOR DO BDI DA PLANILHA.</t>
        </r>
      </text>
    </comment>
    <comment ref="C34" authorId="0">
      <text>
        <r>
          <rPr>
            <b/>
            <sz val="9"/>
            <color indexed="81"/>
            <rFont val="Tahoma"/>
            <family val="2"/>
          </rPr>
          <t xml:space="preserve">INSERIR O PERCENTUAL DE DESCONTO OFERTADO PELA EMPRESA COM 4 CASAS DECIMAIS
</t>
        </r>
        <r>
          <rPr>
            <sz val="9"/>
            <color indexed="81"/>
            <rFont val="Tahoma"/>
            <family val="2"/>
          </rPr>
          <t xml:space="preserve">
</t>
        </r>
      </text>
    </comment>
  </commentList>
</comments>
</file>

<file path=xl/comments2.xml><?xml version="1.0" encoding="utf-8"?>
<comments xmlns="http://schemas.openxmlformats.org/spreadsheetml/2006/main">
  <authors>
    <author>Wagner Deconto</author>
  </authors>
  <commentList>
    <comment ref="M2" authorId="0">
      <text>
        <r>
          <rPr>
            <b/>
            <sz val="9"/>
            <color indexed="81"/>
            <rFont val="Tahoma"/>
            <family val="2"/>
          </rPr>
          <t>INSERIR O NÚMERO DO PROTOCOLO DO REFERIDO PROCESSO</t>
        </r>
        <r>
          <rPr>
            <sz val="9"/>
            <color indexed="81"/>
            <rFont val="Tahoma"/>
            <family val="2"/>
          </rPr>
          <t xml:space="preserve">
</t>
        </r>
      </text>
    </comment>
    <comment ref="H3" authorId="0">
      <text>
        <r>
          <rPr>
            <b/>
            <sz val="9"/>
            <color indexed="81"/>
            <rFont val="Tahoma"/>
            <family val="2"/>
          </rPr>
          <t>INSERIR ENDEREÇO DO PRÓPRIO - CAMPO OBRIGATÓRIO</t>
        </r>
      </text>
    </comment>
    <comment ref="F4" authorId="0">
      <text>
        <r>
          <rPr>
            <b/>
            <sz val="9"/>
            <color indexed="81"/>
            <rFont val="Tahoma"/>
            <family val="2"/>
          </rPr>
          <t>INSERIR NOME DO PRÓPRIO - CAMPO OBRIGATÓRIO</t>
        </r>
        <r>
          <rPr>
            <sz val="9"/>
            <color indexed="81"/>
            <rFont val="Tahoma"/>
            <family val="2"/>
          </rPr>
          <t xml:space="preserve">
</t>
        </r>
      </text>
    </comment>
    <comment ref="H4" authorId="0">
      <text>
        <r>
          <rPr>
            <b/>
            <sz val="9"/>
            <color indexed="81"/>
            <rFont val="Tahoma"/>
            <family val="2"/>
          </rPr>
          <t>INSERIR MUNICÍPIO DO PRÓPRIO</t>
        </r>
        <r>
          <rPr>
            <sz val="9"/>
            <color indexed="81"/>
            <rFont val="Tahoma"/>
            <family val="2"/>
          </rPr>
          <t xml:space="preserve">
</t>
        </r>
      </text>
    </comment>
    <comment ref="M5" authorId="0">
      <text>
        <r>
          <rPr>
            <b/>
            <sz val="9"/>
            <color indexed="81"/>
            <rFont val="Tahoma"/>
            <family val="2"/>
          </rPr>
          <t>INSERIR NÚMERO DA ART / RRT DO LEVANTAMENTO OU ORÇAMENTO ESTIMATIVO - CAMPO OBRIGATÓRIO</t>
        </r>
        <r>
          <rPr>
            <sz val="9"/>
            <color indexed="81"/>
            <rFont val="Tahoma"/>
            <family val="2"/>
          </rPr>
          <t xml:space="preserve">
OBS: ALTERAR CÉLULA J5 NO CASO DE RRT</t>
        </r>
      </text>
    </comment>
    <comment ref="F6" authorId="0">
      <text>
        <r>
          <rPr>
            <b/>
            <sz val="9"/>
            <color indexed="81"/>
            <rFont val="Tahoma"/>
            <family val="2"/>
          </rPr>
          <t>INSERIR DATA - CAMPO OBRIGATÓRIO</t>
        </r>
        <r>
          <rPr>
            <sz val="9"/>
            <color indexed="81"/>
            <rFont val="Tahoma"/>
            <family val="2"/>
          </rPr>
          <t xml:space="preserve">
</t>
        </r>
      </text>
    </comment>
    <comment ref="M6" authorId="0">
      <text>
        <r>
          <rPr>
            <b/>
            <sz val="9"/>
            <color indexed="81"/>
            <rFont val="Tahoma"/>
            <family val="2"/>
          </rPr>
          <t xml:space="preserve">INSERIR NÚMERO DA IDENTIDADE PROFISSIONAL DO RESPONSÁVEL TÉCNICO - CAMPO OBRIGATÓRIO
</t>
        </r>
        <r>
          <rPr>
            <sz val="9"/>
            <color indexed="81"/>
            <rFont val="Tahoma"/>
            <family val="2"/>
          </rPr>
          <t xml:space="preserve">OBS: EDITAR CÉLULA J7 NO CASO DE ARQUITETO (REG. CAU).
</t>
        </r>
      </text>
    </comment>
    <comment ref="P8" authorId="0">
      <text>
        <r>
          <rPr>
            <b/>
            <sz val="8"/>
            <color indexed="81"/>
            <rFont val="Tahoma"/>
            <family val="2"/>
          </rPr>
          <t xml:space="preserve">Caso sejam utilizados serviços não constante na Tabela SEIL/PRED, informar, na célula correspondente, na coluna M, o tempo total em horas necessário à execução do serviço (ou seja, o tempo necessário à execução da unidade de serviço multiplicado pela quantidade total de serviço). Para os serviços constantes da tabela SEIL/PRED este campo será preenchido automaticamente.
(Esta coluna não deverá ser impressa)
</t>
        </r>
        <r>
          <rPr>
            <sz val="8"/>
            <color indexed="81"/>
            <rFont val="Tahoma"/>
            <family val="2"/>
          </rPr>
          <t xml:space="preserve">
</t>
        </r>
      </text>
    </comment>
    <comment ref="F10" authorId="0">
      <text>
        <r>
          <rPr>
            <b/>
            <sz val="8"/>
            <color indexed="81"/>
            <rFont val="Tahoma"/>
            <family val="2"/>
          </rPr>
          <t>O ITEM ENCARGOS SOCIAIS COMPLEMENTARES SERÁ PREENCHIDO AUTOMATICAMENTE</t>
        </r>
      </text>
    </comment>
  </commentList>
</comments>
</file>

<file path=xl/sharedStrings.xml><?xml version="1.0" encoding="utf-8"?>
<sst xmlns="http://schemas.openxmlformats.org/spreadsheetml/2006/main" count="5826" uniqueCount="2302">
  <si>
    <t>QUADRO DE DISTRIBUIÇÃO PARA LIGAÇÃO DO EQUIPAMENTO C/ DISJUNTOR CONFORME ESPECIFICADO PELO FABRICANTE (AUTOCLAVE)</t>
  </si>
  <si>
    <t>RAMAL DE ENERGIA LIGAÇÃO, CONF. PROJETO E LISTA DE MATERIAIS</t>
  </si>
  <si>
    <t>PLACA 4X2" COM 1 (UMA) TOMADA DE LOGICA TIPO RJ45 CAT. 6</t>
  </si>
  <si>
    <t>PLACA 4X4" COM 2 (DUAS) TOMADAS DE LOGICA TIPO RJ45 CAT. 6 - INST. NO PISO</t>
  </si>
  <si>
    <t>ABRAÇADEIRA TIPO D 3/4"</t>
  </si>
  <si>
    <t>BUCHA E ARRUELA DE ALUMÍNIO Ø1"</t>
  </si>
  <si>
    <t>ELETRODUTO FLEXÍVEL DE Ø1.1/2"</t>
  </si>
  <si>
    <t>ELETRODUTO FLEXÍVEL DE Ø2"</t>
  </si>
  <si>
    <t>ELETRODUTO FLEXÍVEL DE Ø3"</t>
  </si>
  <si>
    <t>ARMAÇÃO ESTRIBO C/  1 ROLDANA</t>
  </si>
  <si>
    <t>UNIDUT CONICO Ø2"</t>
  </si>
  <si>
    <t>UNIDUT CONICO Ø1.1/2"</t>
  </si>
  <si>
    <t>9.1</t>
  </si>
  <si>
    <t>9.2</t>
  </si>
  <si>
    <t>9.3</t>
  </si>
  <si>
    <t>9.4</t>
  </si>
  <si>
    <t>9.5</t>
  </si>
  <si>
    <t>9.6</t>
  </si>
  <si>
    <t>9.7</t>
  </si>
  <si>
    <t>9.8</t>
  </si>
  <si>
    <t>9.9</t>
  </si>
  <si>
    <t>9.10</t>
  </si>
  <si>
    <t>9.11</t>
  </si>
  <si>
    <t>9.12</t>
  </si>
  <si>
    <t>9.13</t>
  </si>
  <si>
    <t>9.14</t>
  </si>
  <si>
    <t>9.16</t>
  </si>
  <si>
    <t>9.17</t>
  </si>
  <si>
    <t>9.20</t>
  </si>
  <si>
    <t>9.21</t>
  </si>
  <si>
    <t>9.22</t>
  </si>
  <si>
    <t>9.23</t>
  </si>
  <si>
    <t>9.24</t>
  </si>
  <si>
    <t>9.25</t>
  </si>
  <si>
    <t>9.26</t>
  </si>
  <si>
    <t>9.27</t>
  </si>
  <si>
    <t>9.28</t>
  </si>
  <si>
    <t>9.29</t>
  </si>
  <si>
    <t>9.30</t>
  </si>
  <si>
    <t>9.31</t>
  </si>
  <si>
    <t>9.32</t>
  </si>
  <si>
    <t>9.33</t>
  </si>
  <si>
    <t>9.34</t>
  </si>
  <si>
    <t>9.35</t>
  </si>
  <si>
    <t>9.36</t>
  </si>
  <si>
    <t>9.37</t>
  </si>
  <si>
    <t>9.38</t>
  </si>
  <si>
    <t>9.39</t>
  </si>
  <si>
    <t>9.40</t>
  </si>
  <si>
    <t>9.42</t>
  </si>
  <si>
    <t>9.43</t>
  </si>
  <si>
    <t>9.44</t>
  </si>
  <si>
    <t>9.45</t>
  </si>
  <si>
    <t>9.46</t>
  </si>
  <si>
    <t>9.47</t>
  </si>
  <si>
    <t>9.48</t>
  </si>
  <si>
    <t>9.49</t>
  </si>
  <si>
    <t>9.50</t>
  </si>
  <si>
    <t>9.51</t>
  </si>
  <si>
    <t>9.52</t>
  </si>
  <si>
    <t>9.53</t>
  </si>
  <si>
    <t>9.54</t>
  </si>
  <si>
    <t>9.56</t>
  </si>
  <si>
    <t>9.57</t>
  </si>
  <si>
    <t>9.59</t>
  </si>
  <si>
    <t>9.61</t>
  </si>
  <si>
    <t>9.62</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</si>
  <si>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</si>
  <si>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</si>
  <si>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</si>
  <si>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</si>
  <si>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</si>
  <si>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</si>
  <si>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</si>
  <si>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</si>
  <si>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</si>
  <si>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</si>
  <si>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</si>
  <si>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</si>
  <si>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</si>
  <si>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</si>
  <si>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</si>
  <si>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</si>
  <si>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</si>
  <si>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</si>
  <si>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</si>
  <si>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</si>
  <si>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</si>
  <si>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</si>
  <si>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</si>
  <si>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</si>
  <si>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</si>
  <si>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</si>
  <si>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</si>
  <si>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9.95</t>
  </si>
  <si>
    <t>9.96</t>
  </si>
  <si>
    <t>9.97</t>
  </si>
  <si>
    <t>9.98</t>
  </si>
  <si>
    <t>9.99</t>
  </si>
  <si>
    <t>9.100</t>
  </si>
  <si>
    <t>9.101</t>
  </si>
  <si>
    <t>9.102</t>
  </si>
  <si>
    <t>9.103</t>
  </si>
  <si>
    <t>9.104</t>
  </si>
  <si>
    <t>9.106</t>
  </si>
  <si>
    <t>9.108</t>
  </si>
  <si>
    <t>9.109</t>
  </si>
  <si>
    <t>9.110</t>
  </si>
  <si>
    <t>9.111</t>
  </si>
  <si>
    <t>9.113</t>
  </si>
  <si>
    <t>9.114</t>
  </si>
  <si>
    <t>9.115</t>
  </si>
  <si>
    <t>9.116</t>
  </si>
  <si>
    <t>9.117</t>
  </si>
  <si>
    <t>9.118</t>
  </si>
  <si>
    <t>9.119</t>
  </si>
  <si>
    <t>9.120</t>
  </si>
  <si>
    <t>9.121</t>
  </si>
  <si>
    <t>9.122</t>
  </si>
  <si>
    <t>9.123</t>
  </si>
  <si>
    <t>9.124</t>
  </si>
  <si>
    <t>9.125</t>
  </si>
  <si>
    <t>9.126</t>
  </si>
  <si>
    <t>9.127</t>
  </si>
  <si>
    <t>9.128</t>
  </si>
  <si>
    <t>9.129</t>
  </si>
  <si>
    <t>9.130</t>
  </si>
  <si>
    <t>9.131</t>
  </si>
  <si>
    <t>9.132</t>
  </si>
  <si>
    <t>9.133</t>
  </si>
  <si>
    <t>9.134</t>
  </si>
  <si>
    <t>9.135</t>
  </si>
  <si>
    <t>9.136</t>
  </si>
  <si>
    <t>9.137</t>
  </si>
  <si>
    <t>9.138</t>
  </si>
  <si>
    <t>9.139</t>
  </si>
  <si>
    <t>9.140</t>
  </si>
  <si>
    <t>9.141</t>
  </si>
  <si>
    <t>9.142</t>
  </si>
  <si>
    <t>9.143</t>
  </si>
  <si>
    <t>9.144</t>
  </si>
  <si>
    <t>9.145</t>
  </si>
  <si>
    <t>9.148</t>
  </si>
  <si>
    <t>9.150</t>
  </si>
  <si>
    <t>9.151</t>
  </si>
  <si>
    <t>9.152</t>
  </si>
  <si>
    <t>9.156</t>
  </si>
  <si>
    <t>9.157</t>
  </si>
  <si>
    <t>9.158</t>
  </si>
  <si>
    <t>9.159</t>
  </si>
  <si>
    <t>9.160</t>
  </si>
  <si>
    <t>9.161</t>
  </si>
  <si>
    <t>9.162</t>
  </si>
  <si>
    <t>9.163</t>
  </si>
  <si>
    <t>9.164</t>
  </si>
  <si>
    <t>9.165</t>
  </si>
  <si>
    <t>9.166</t>
  </si>
  <si>
    <t>9.167</t>
  </si>
  <si>
    <t>9.169</t>
  </si>
  <si>
    <t>9.170</t>
  </si>
  <si>
    <t>9.171</t>
  </si>
  <si>
    <t>9.172</t>
  </si>
  <si>
    <t>9.173</t>
  </si>
  <si>
    <t>9.174</t>
  </si>
  <si>
    <t>9.175</t>
  </si>
  <si>
    <t>9.176</t>
  </si>
  <si>
    <t>9.177</t>
  </si>
  <si>
    <t>9.178</t>
  </si>
  <si>
    <t>9.179</t>
  </si>
  <si>
    <t>9.180</t>
  </si>
  <si>
    <t>9.181</t>
  </si>
  <si>
    <t>9.182</t>
  </si>
  <si>
    <t>9.183</t>
  </si>
  <si>
    <t>9.185</t>
  </si>
  <si>
    <t>9.186</t>
  </si>
  <si>
    <t>9.187</t>
  </si>
  <si>
    <t>9.188</t>
  </si>
  <si>
    <t>9.189</t>
  </si>
  <si>
    <t>9.190</t>
  </si>
  <si>
    <t>9.198</t>
  </si>
  <si>
    <t>9.199</t>
  </si>
  <si>
    <t>9.200</t>
  </si>
  <si>
    <t>9.201</t>
  </si>
  <si>
    <t>9.202</t>
  </si>
  <si>
    <t>9.203</t>
  </si>
  <si>
    <t>9.204</t>
  </si>
  <si>
    <t>9.205</t>
  </si>
  <si>
    <t>9.206</t>
  </si>
  <si>
    <t>9.207</t>
  </si>
  <si>
    <t>9.208</t>
  </si>
  <si>
    <t>9.209</t>
  </si>
  <si>
    <t>9.210</t>
  </si>
  <si>
    <t>9.211</t>
  </si>
  <si>
    <t>9.212</t>
  </si>
  <si>
    <t>9.213</t>
  </si>
  <si>
    <t>9.214</t>
  </si>
  <si>
    <t>9.215</t>
  </si>
  <si>
    <t>9.216</t>
  </si>
  <si>
    <t>9.217</t>
  </si>
  <si>
    <t>9.218</t>
  </si>
  <si>
    <t>9.219</t>
  </si>
  <si>
    <t>9.220</t>
  </si>
  <si>
    <t>9.221</t>
  </si>
  <si>
    <t>9.222</t>
  </si>
  <si>
    <t>9.224</t>
  </si>
  <si>
    <t>9.225</t>
  </si>
  <si>
    <t>9.226</t>
  </si>
  <si>
    <t>9.227</t>
  </si>
  <si>
    <t>9.228</t>
  </si>
  <si>
    <t>9.229</t>
  </si>
  <si>
    <t>9.230</t>
  </si>
  <si>
    <t>9.231</t>
  </si>
  <si>
    <t>9.232</t>
  </si>
  <si>
    <t>9.233</t>
  </si>
  <si>
    <t>9.234</t>
  </si>
  <si>
    <t>9.235</t>
  </si>
  <si>
    <t>9.236</t>
  </si>
  <si>
    <t>9.237</t>
  </si>
  <si>
    <t>9.238</t>
  </si>
  <si>
    <t>9.239</t>
  </si>
  <si>
    <t>9.240</t>
  </si>
  <si>
    <t>9.241</t>
  </si>
  <si>
    <t>9.242</t>
  </si>
  <si>
    <t>9.243</t>
  </si>
  <si>
    <t>9.244</t>
  </si>
  <si>
    <t>9.245</t>
  </si>
  <si>
    <t>9.246</t>
  </si>
  <si>
    <t>9.247</t>
  </si>
  <si>
    <t>9.248</t>
  </si>
  <si>
    <t>9.249</t>
  </si>
  <si>
    <t>9.250</t>
  </si>
  <si>
    <t>9.251</t>
  </si>
  <si>
    <t>9.252</t>
  </si>
  <si>
    <t>9.253</t>
  </si>
  <si>
    <t>9.254</t>
  </si>
  <si>
    <t>9.255</t>
  </si>
  <si>
    <t>9.256</t>
  </si>
  <si>
    <t>9.257</t>
  </si>
  <si>
    <t>9.258</t>
  </si>
  <si>
    <t>9.259</t>
  </si>
  <si>
    <t>9.260</t>
  </si>
  <si>
    <t>9.261</t>
  </si>
  <si>
    <t>9.262</t>
  </si>
  <si>
    <t>9.263</t>
  </si>
  <si>
    <t>9.264</t>
  </si>
  <si>
    <t>9.265</t>
  </si>
  <si>
    <t>9.266</t>
  </si>
  <si>
    <t>9.267</t>
  </si>
  <si>
    <t>9.268</t>
  </si>
  <si>
    <t>9.269</t>
  </si>
  <si>
    <t>9.270</t>
  </si>
  <si>
    <t>9.271</t>
  </si>
  <si>
    <t>9.272</t>
  </si>
  <si>
    <t>9.273</t>
  </si>
  <si>
    <t>9.274</t>
  </si>
  <si>
    <t>9.275</t>
  </si>
  <si>
    <t>9.276</t>
  </si>
  <si>
    <t>9.277</t>
  </si>
  <si>
    <t>9.278</t>
  </si>
  <si>
    <t>9.279</t>
  </si>
  <si>
    <t>9.280</t>
  </si>
  <si>
    <t>9.281</t>
  </si>
  <si>
    <t>9.282</t>
  </si>
  <si>
    <t>9.283</t>
  </si>
  <si>
    <t>9.284</t>
  </si>
  <si>
    <t>9.285</t>
  </si>
  <si>
    <t>9.286</t>
  </si>
  <si>
    <t>9.287</t>
  </si>
  <si>
    <t>9.288</t>
  </si>
  <si>
    <t>9.289</t>
  </si>
  <si>
    <t>9.290</t>
  </si>
  <si>
    <t>9.291</t>
  </si>
  <si>
    <t>9.292</t>
  </si>
  <si>
    <t>9.293</t>
  </si>
  <si>
    <t>9.294</t>
  </si>
  <si>
    <t>9.295</t>
  </si>
  <si>
    <t>9.296</t>
  </si>
  <si>
    <t>9.298</t>
  </si>
  <si>
    <t>9.300</t>
  </si>
  <si>
    <t>9.301</t>
  </si>
  <si>
    <t>9.302</t>
  </si>
  <si>
    <t>9.303</t>
  </si>
  <si>
    <t>9.304</t>
  </si>
  <si>
    <t>9.305</t>
  </si>
  <si>
    <t>9.306</t>
  </si>
  <si>
    <t>9.307</t>
  </si>
  <si>
    <t>9.308</t>
  </si>
  <si>
    <t>9.309</t>
  </si>
  <si>
    <t>9.310</t>
  </si>
  <si>
    <t>9.311</t>
  </si>
  <si>
    <t>9.312</t>
  </si>
  <si>
    <t>9.313</t>
  </si>
  <si>
    <t>9.314</t>
  </si>
  <si>
    <t>9.315</t>
  </si>
  <si>
    <t>9.316</t>
  </si>
  <si>
    <t>9.317</t>
  </si>
  <si>
    <t>9.318</t>
  </si>
  <si>
    <t>9.319</t>
  </si>
  <si>
    <t>9.320</t>
  </si>
  <si>
    <t>9.321</t>
  </si>
  <si>
    <t>9.322</t>
  </si>
  <si>
    <t>9.323</t>
  </si>
  <si>
    <t>9.324</t>
  </si>
  <si>
    <t>9.325</t>
  </si>
  <si>
    <t>9.326</t>
  </si>
  <si>
    <t>9.327</t>
  </si>
  <si>
    <t>9.328</t>
  </si>
  <si>
    <t>9.329</t>
  </si>
  <si>
    <t>9.330</t>
  </si>
  <si>
    <t>9.331</t>
  </si>
  <si>
    <t>9.332</t>
  </si>
  <si>
    <t>9.333</t>
  </si>
  <si>
    <t>9.334</t>
  </si>
  <si>
    <t>9.335</t>
  </si>
  <si>
    <t>9.336</t>
  </si>
  <si>
    <t>9.337</t>
  </si>
  <si>
    <t>9.338</t>
  </si>
  <si>
    <t>9.339</t>
  </si>
  <si>
    <t>9.340</t>
  </si>
  <si>
    <t>9.341</t>
  </si>
  <si>
    <t>9.342</t>
  </si>
  <si>
    <t>9.343</t>
  </si>
  <si>
    <t>9.344</t>
  </si>
  <si>
    <t>9.345</t>
  </si>
  <si>
    <t>9.346</t>
  </si>
  <si>
    <t>9.347</t>
  </si>
  <si>
    <t>9.348</t>
  </si>
  <si>
    <t>9.349</t>
  </si>
  <si>
    <t>9.350</t>
  </si>
  <si>
    <t>9.351</t>
  </si>
  <si>
    <t>9.352</t>
  </si>
  <si>
    <t>9.353</t>
  </si>
  <si>
    <t>9.354</t>
  </si>
  <si>
    <t>9.355</t>
  </si>
  <si>
    <t>9.356</t>
  </si>
  <si>
    <t>9.357</t>
  </si>
  <si>
    <t>9.358</t>
  </si>
  <si>
    <t>9.359</t>
  </si>
  <si>
    <t>9.360</t>
  </si>
  <si>
    <t>9.361</t>
  </si>
  <si>
    <t>9.362</t>
  </si>
  <si>
    <t>9.363</t>
  </si>
  <si>
    <t>9.364</t>
  </si>
  <si>
    <t>9.365</t>
  </si>
  <si>
    <t>9.366</t>
  </si>
  <si>
    <t>9.367</t>
  </si>
  <si>
    <t>9.368</t>
  </si>
  <si>
    <t>9.369</t>
  </si>
  <si>
    <t>9.370</t>
  </si>
  <si>
    <t>9.371</t>
  </si>
  <si>
    <t>9.372</t>
  </si>
  <si>
    <t>9.373</t>
  </si>
  <si>
    <t>9.374</t>
  </si>
  <si>
    <t>9.375</t>
  </si>
  <si>
    <t>9.376</t>
  </si>
  <si>
    <t>9.377</t>
  </si>
  <si>
    <t>9.378</t>
  </si>
  <si>
    <t>9.379</t>
  </si>
  <si>
    <t>9.380</t>
  </si>
  <si>
    <t>9.381</t>
  </si>
  <si>
    <t>9.382</t>
  </si>
  <si>
    <t>9.383</t>
  </si>
  <si>
    <t>9.384</t>
  </si>
  <si>
    <t>9.385</t>
  </si>
  <si>
    <t>9.386</t>
  </si>
  <si>
    <t>9.387</t>
  </si>
  <si>
    <t>9.388</t>
  </si>
  <si>
    <t>9.389</t>
  </si>
  <si>
    <t>9.390</t>
  </si>
  <si>
    <t>9.391</t>
  </si>
  <si>
    <t>9.392</t>
  </si>
  <si>
    <t>9.393</t>
  </si>
  <si>
    <t>9.394</t>
  </si>
  <si>
    <t>9.395</t>
  </si>
  <si>
    <t>9.396</t>
  </si>
  <si>
    <t>9.397</t>
  </si>
  <si>
    <t>9.398</t>
  </si>
  <si>
    <t>9.399</t>
  </si>
  <si>
    <t>9.400</t>
  </si>
  <si>
    <t>9.401</t>
  </si>
  <si>
    <t>9.402</t>
  </si>
  <si>
    <t>9.403</t>
  </si>
  <si>
    <t>9.404</t>
  </si>
  <si>
    <t>9.405</t>
  </si>
  <si>
    <t>9.406</t>
  </si>
  <si>
    <t>9.407</t>
  </si>
  <si>
    <t>9.408</t>
  </si>
  <si>
    <t>9.409</t>
  </si>
  <si>
    <t>9.410</t>
  </si>
  <si>
    <t>9.411</t>
  </si>
  <si>
    <t>9.412</t>
  </si>
  <si>
    <t>9.413</t>
  </si>
  <si>
    <t>9.414</t>
  </si>
  <si>
    <t>9.415</t>
  </si>
  <si>
    <t>9.416</t>
  </si>
  <si>
    <t>9.417</t>
  </si>
  <si>
    <t>9.418</t>
  </si>
  <si>
    <t>9.419</t>
  </si>
  <si>
    <t>9.420</t>
  </si>
  <si>
    <t>9.421</t>
  </si>
  <si>
    <t>9.422</t>
  </si>
  <si>
    <t>9.423</t>
  </si>
  <si>
    <t>9.424</t>
  </si>
  <si>
    <t>9.425</t>
  </si>
  <si>
    <t>9.426</t>
  </si>
  <si>
    <t>9.427</t>
  </si>
  <si>
    <t>9.428</t>
  </si>
  <si>
    <t>9.429</t>
  </si>
  <si>
    <t>9.430</t>
  </si>
  <si>
    <t>9.431</t>
  </si>
  <si>
    <t>9.432</t>
  </si>
  <si>
    <t>9.433</t>
  </si>
  <si>
    <t>9.434</t>
  </si>
  <si>
    <t>9.435</t>
  </si>
  <si>
    <t>9.436</t>
  </si>
  <si>
    <t>9.437</t>
  </si>
  <si>
    <t>9.438</t>
  </si>
  <si>
    <t>9.439</t>
  </si>
  <si>
    <t>9.440</t>
  </si>
  <si>
    <t>9.441</t>
  </si>
  <si>
    <t>9.442</t>
  </si>
  <si>
    <t>9.443</t>
  </si>
  <si>
    <t>9.444</t>
  </si>
  <si>
    <t>9.445</t>
  </si>
  <si>
    <t>9.446</t>
  </si>
  <si>
    <t>9.447</t>
  </si>
  <si>
    <t>9.448</t>
  </si>
  <si>
    <t>9.449</t>
  </si>
  <si>
    <t>9.450</t>
  </si>
  <si>
    <t>9.451</t>
  </si>
  <si>
    <t>9.452</t>
  </si>
  <si>
    <t>9.453</t>
  </si>
  <si>
    <t>9.454</t>
  </si>
  <si>
    <t>9.455</t>
  </si>
  <si>
    <t>9.456</t>
  </si>
  <si>
    <t>9.457</t>
  </si>
  <si>
    <t>9.458</t>
  </si>
  <si>
    <t>9.459</t>
  </si>
  <si>
    <t>9.460</t>
  </si>
  <si>
    <t>9.461</t>
  </si>
  <si>
    <t>9.462</t>
  </si>
  <si>
    <t>9.463</t>
  </si>
  <si>
    <t>9.464</t>
  </si>
  <si>
    <t>9.465</t>
  </si>
  <si>
    <t>9.466</t>
  </si>
  <si>
    <t>9.467</t>
  </si>
  <si>
    <t>9.468</t>
  </si>
  <si>
    <t>9.469</t>
  </si>
  <si>
    <t>9.470</t>
  </si>
  <si>
    <t>9.471</t>
  </si>
  <si>
    <t>9.472</t>
  </si>
  <si>
    <t>9.473</t>
  </si>
  <si>
    <t>9.474</t>
  </si>
  <si>
    <t>9.475</t>
  </si>
  <si>
    <t>9.476</t>
  </si>
  <si>
    <t>9.477</t>
  </si>
  <si>
    <t>9.478</t>
  </si>
  <si>
    <t>9.479</t>
  </si>
  <si>
    <t>9.480</t>
  </si>
  <si>
    <t>9.481</t>
  </si>
  <si>
    <t>9.482</t>
  </si>
  <si>
    <t>9.483</t>
  </si>
  <si>
    <t>9.484</t>
  </si>
  <si>
    <t>9.485</t>
  </si>
  <si>
    <t>9.486</t>
  </si>
  <si>
    <t>9.487</t>
  </si>
  <si>
    <t>9.488</t>
  </si>
  <si>
    <t>9.489</t>
  </si>
  <si>
    <t>9.490</t>
  </si>
  <si>
    <t>9.491</t>
  </si>
  <si>
    <t>9.492</t>
  </si>
  <si>
    <t>9.493</t>
  </si>
  <si>
    <t>9.494</t>
  </si>
  <si>
    <t>9.495</t>
  </si>
  <si>
    <t>9.496</t>
  </si>
  <si>
    <t>9.497</t>
  </si>
  <si>
    <t>9.498</t>
  </si>
  <si>
    <t>9.499</t>
  </si>
  <si>
    <t>9.500</t>
  </si>
  <si>
    <t>9.501</t>
  </si>
  <si>
    <t>9.502</t>
  </si>
  <si>
    <t>9.503</t>
  </si>
  <si>
    <t>9.504</t>
  </si>
  <si>
    <t>9.505</t>
  </si>
  <si>
    <t>9.506</t>
  </si>
  <si>
    <t>9.507</t>
  </si>
  <si>
    <t>9.508</t>
  </si>
  <si>
    <t>9.509</t>
  </si>
  <si>
    <t>9.510</t>
  </si>
  <si>
    <t>9.511</t>
  </si>
  <si>
    <t>9.512</t>
  </si>
  <si>
    <t>9.513</t>
  </si>
  <si>
    <t>9.514</t>
  </si>
  <si>
    <t>9.515</t>
  </si>
  <si>
    <t>9.516</t>
  </si>
  <si>
    <t>9.517</t>
  </si>
  <si>
    <t>9.518</t>
  </si>
  <si>
    <t>9.519</t>
  </si>
  <si>
    <t>9.520</t>
  </si>
  <si>
    <t>9.521</t>
  </si>
  <si>
    <t>9.522</t>
  </si>
  <si>
    <t>9.523</t>
  </si>
  <si>
    <t>9.524</t>
  </si>
  <si>
    <t>9.525</t>
  </si>
  <si>
    <t>9.526</t>
  </si>
  <si>
    <t>9.527</t>
  </si>
  <si>
    <t>9.528</t>
  </si>
  <si>
    <t>9.529</t>
  </si>
  <si>
    <t>9.530</t>
  </si>
  <si>
    <t>9.531</t>
  </si>
  <si>
    <t>9.532</t>
  </si>
  <si>
    <t>9.533</t>
  </si>
  <si>
    <t>9.534</t>
  </si>
  <si>
    <t>9.535</t>
  </si>
  <si>
    <t>9.536</t>
  </si>
  <si>
    <t>9.537</t>
  </si>
  <si>
    <t>9.538</t>
  </si>
  <si>
    <t>9.539</t>
  </si>
  <si>
    <t>9.540</t>
  </si>
  <si>
    <t>9.541</t>
  </si>
  <si>
    <t>9.542</t>
  </si>
  <si>
    <t>9.543</t>
  </si>
  <si>
    <t>9.544</t>
  </si>
  <si>
    <t>9.545</t>
  </si>
  <si>
    <t>9.546</t>
  </si>
  <si>
    <t>9.547</t>
  </si>
  <si>
    <t>9.548</t>
  </si>
  <si>
    <t>9.549</t>
  </si>
  <si>
    <t>9.550</t>
  </si>
  <si>
    <t>9.551</t>
  </si>
  <si>
    <t>9.552</t>
  </si>
  <si>
    <t>9.553</t>
  </si>
  <si>
    <t>9.554</t>
  </si>
  <si>
    <t>9.555</t>
  </si>
  <si>
    <t>9.556</t>
  </si>
  <si>
    <t>9.557</t>
  </si>
  <si>
    <t>9.558</t>
  </si>
  <si>
    <t>9.559</t>
  </si>
  <si>
    <t>9.560</t>
  </si>
  <si>
    <t>9.561</t>
  </si>
  <si>
    <t>9.562</t>
  </si>
  <si>
    <t>9.563</t>
  </si>
  <si>
    <t>9.564</t>
  </si>
  <si>
    <t>9.565</t>
  </si>
  <si>
    <t>9.566</t>
  </si>
  <si>
    <t>9.567</t>
  </si>
  <si>
    <t>9.568</t>
  </si>
  <si>
    <t>9.569</t>
  </si>
  <si>
    <t>9.570</t>
  </si>
  <si>
    <t>9.571</t>
  </si>
  <si>
    <t>9.572</t>
  </si>
  <si>
    <t>9.573</t>
  </si>
  <si>
    <t>9.574</t>
  </si>
  <si>
    <t>9.575</t>
  </si>
  <si>
    <t>9.576</t>
  </si>
  <si>
    <t>9.577</t>
  </si>
  <si>
    <t>9.578</t>
  </si>
  <si>
    <t>9.579</t>
  </si>
  <si>
    <t>9.580</t>
  </si>
  <si>
    <t>9.581</t>
  </si>
  <si>
    <t>9.582</t>
  </si>
  <si>
    <t>9.585</t>
  </si>
  <si>
    <t>9.586</t>
  </si>
  <si>
    <t>9.587</t>
  </si>
  <si>
    <t>9.588</t>
  </si>
  <si>
    <t>9.589</t>
  </si>
  <si>
    <t>9.590</t>
  </si>
  <si>
    <t>9.591</t>
  </si>
  <si>
    <t>9.592</t>
  </si>
  <si>
    <t>9.593</t>
  </si>
  <si>
    <t>9.594</t>
  </si>
  <si>
    <t>9.595</t>
  </si>
  <si>
    <t>9.596</t>
  </si>
  <si>
    <t>9.597</t>
  </si>
  <si>
    <t>9.598</t>
  </si>
  <si>
    <t>9.599</t>
  </si>
  <si>
    <t>9.600</t>
  </si>
  <si>
    <t>9.601</t>
  </si>
  <si>
    <t>9.602</t>
  </si>
  <si>
    <t>9.603</t>
  </si>
  <si>
    <t>9.604</t>
  </si>
  <si>
    <t>9.605</t>
  </si>
  <si>
    <t>9.606</t>
  </si>
  <si>
    <t>9.607</t>
  </si>
  <si>
    <t>9.608</t>
  </si>
  <si>
    <t>9.609</t>
  </si>
  <si>
    <t>9.610</t>
  </si>
  <si>
    <t>9.611</t>
  </si>
  <si>
    <t>9.612</t>
  </si>
  <si>
    <t>9.613</t>
  </si>
  <si>
    <t>9.614</t>
  </si>
  <si>
    <t>9.615</t>
  </si>
  <si>
    <t>9.616</t>
  </si>
  <si>
    <t>9.617</t>
  </si>
  <si>
    <t>9.618</t>
  </si>
  <si>
    <t>9.619</t>
  </si>
  <si>
    <t>9.620</t>
  </si>
  <si>
    <t>9.621</t>
  </si>
  <si>
    <t>9.622</t>
  </si>
  <si>
    <t>9.623</t>
  </si>
  <si>
    <t>9.624</t>
  </si>
  <si>
    <t>9.625</t>
  </si>
  <si>
    <t>9.626</t>
  </si>
  <si>
    <t>9.627</t>
  </si>
  <si>
    <t>9.628</t>
  </si>
  <si>
    <t>9.629</t>
  </si>
  <si>
    <t>9.630</t>
  </si>
  <si>
    <t>9.631</t>
  </si>
  <si>
    <t>9.632</t>
  </si>
  <si>
    <t>9.633</t>
  </si>
  <si>
    <t>9.634</t>
  </si>
  <si>
    <t>9.635</t>
  </si>
  <si>
    <t>9.636</t>
  </si>
  <si>
    <t>9.637</t>
  </si>
  <si>
    <t>9.638</t>
  </si>
  <si>
    <t>9.639</t>
  </si>
  <si>
    <t>9.640</t>
  </si>
  <si>
    <t>9.641</t>
  </si>
  <si>
    <t>9.642</t>
  </si>
  <si>
    <t>9.643</t>
  </si>
  <si>
    <t>9.644</t>
  </si>
  <si>
    <t>9.645</t>
  </si>
  <si>
    <t>9.646</t>
  </si>
  <si>
    <t>9.647</t>
  </si>
  <si>
    <t>9.648</t>
  </si>
  <si>
    <t>9.649</t>
  </si>
  <si>
    <t>9.650</t>
  </si>
  <si>
    <t>9.651</t>
  </si>
  <si>
    <t>9.652</t>
  </si>
  <si>
    <t>9.653</t>
  </si>
  <si>
    <t>9.654</t>
  </si>
  <si>
    <t>9.655</t>
  </si>
  <si>
    <t>9.656</t>
  </si>
  <si>
    <t>9.657</t>
  </si>
  <si>
    <t>9.658</t>
  </si>
  <si>
    <t>9.659</t>
  </si>
  <si>
    <t>9.660</t>
  </si>
  <si>
    <t>9.661</t>
  </si>
  <si>
    <t>9.662</t>
  </si>
  <si>
    <t>9.663</t>
  </si>
  <si>
    <t>9.664</t>
  </si>
  <si>
    <t>9.665</t>
  </si>
  <si>
    <t>9.666</t>
  </si>
  <si>
    <t>9.667</t>
  </si>
  <si>
    <t>9.668</t>
  </si>
  <si>
    <t>9.669</t>
  </si>
  <si>
    <t>9.670</t>
  </si>
  <si>
    <t>9.671</t>
  </si>
  <si>
    <t>9.672</t>
  </si>
  <si>
    <t>9.673</t>
  </si>
  <si>
    <t>9.674</t>
  </si>
  <si>
    <t>9.675</t>
  </si>
  <si>
    <t>9.676</t>
  </si>
  <si>
    <t>9.677</t>
  </si>
  <si>
    <t>9.678</t>
  </si>
  <si>
    <t>9.679</t>
  </si>
  <si>
    <t>9.680</t>
  </si>
  <si>
    <t>9.681</t>
  </si>
  <si>
    <t>9.682</t>
  </si>
  <si>
    <t>9.683</t>
  </si>
  <si>
    <t>9.684</t>
  </si>
  <si>
    <t>9.685</t>
  </si>
  <si>
    <t>9.686</t>
  </si>
  <si>
    <t>9.687</t>
  </si>
  <si>
    <t>9.688</t>
  </si>
  <si>
    <t>9.689</t>
  </si>
  <si>
    <t>9.690</t>
  </si>
  <si>
    <t>9.691</t>
  </si>
  <si>
    <t>9.692</t>
  </si>
  <si>
    <t>9.693</t>
  </si>
  <si>
    <t>9.694</t>
  </si>
  <si>
    <t>9.695</t>
  </si>
  <si>
    <t>9.696</t>
  </si>
  <si>
    <t>9.697</t>
  </si>
  <si>
    <t>9.698</t>
  </si>
  <si>
    <t>9.699</t>
  </si>
  <si>
    <t>9.700</t>
  </si>
  <si>
    <t>9.701</t>
  </si>
  <si>
    <t>9.702</t>
  </si>
  <si>
    <t>9.703</t>
  </si>
  <si>
    <t>9.704</t>
  </si>
  <si>
    <t>9.705</t>
  </si>
  <si>
    <t>9.706</t>
  </si>
  <si>
    <t>9.707</t>
  </si>
  <si>
    <t>9.708</t>
  </si>
  <si>
    <t>9.709</t>
  </si>
  <si>
    <t>9.710</t>
  </si>
  <si>
    <t>9.711</t>
  </si>
  <si>
    <t>9.712</t>
  </si>
  <si>
    <t>9.713</t>
  </si>
  <si>
    <t>9.714</t>
  </si>
  <si>
    <t>9.715</t>
  </si>
  <si>
    <t>9.716</t>
  </si>
  <si>
    <t>9.717</t>
  </si>
  <si>
    <t>9.718</t>
  </si>
  <si>
    <t>9.719</t>
  </si>
  <si>
    <t>9.720</t>
  </si>
  <si>
    <t>9.721</t>
  </si>
  <si>
    <t>9.722</t>
  </si>
  <si>
    <t>9.723</t>
  </si>
  <si>
    <t>9.724</t>
  </si>
  <si>
    <t>9.725</t>
  </si>
  <si>
    <t>9.726</t>
  </si>
  <si>
    <t>9.727</t>
  </si>
  <si>
    <t>9.728</t>
  </si>
  <si>
    <t>9.729</t>
  </si>
  <si>
    <t>9.730</t>
  </si>
  <si>
    <t>9.731</t>
  </si>
  <si>
    <t>9.732</t>
  </si>
  <si>
    <t>9.733</t>
  </si>
  <si>
    <t>9.734</t>
  </si>
  <si>
    <t>9.735</t>
  </si>
  <si>
    <t>9.736</t>
  </si>
  <si>
    <t>9.737</t>
  </si>
  <si>
    <t>9.738</t>
  </si>
  <si>
    <t>9.739</t>
  </si>
  <si>
    <t>9.740</t>
  </si>
  <si>
    <t>9.741</t>
  </si>
  <si>
    <t>9.742</t>
  </si>
  <si>
    <t>9.743</t>
  </si>
  <si>
    <t>9.744</t>
  </si>
  <si>
    <t>9.745</t>
  </si>
  <si>
    <t>9.746</t>
  </si>
  <si>
    <t>9.747</t>
  </si>
  <si>
    <t>9.748</t>
  </si>
  <si>
    <t>9.749</t>
  </si>
  <si>
    <t>9.750</t>
  </si>
  <si>
    <t>9.751</t>
  </si>
  <si>
    <t>9.752</t>
  </si>
  <si>
    <t>9.753</t>
  </si>
  <si>
    <t>9.754</t>
  </si>
  <si>
    <t>9.755</t>
  </si>
  <si>
    <t>9.756</t>
  </si>
  <si>
    <t>9.757</t>
  </si>
  <si>
    <t>9.758</t>
  </si>
  <si>
    <t>9.759</t>
  </si>
  <si>
    <t>9.760</t>
  </si>
  <si>
    <t>9.761</t>
  </si>
  <si>
    <t>9.762</t>
  </si>
  <si>
    <t>9.763</t>
  </si>
  <si>
    <t>9.764</t>
  </si>
  <si>
    <t>9.765</t>
  </si>
  <si>
    <t>9.766</t>
  </si>
  <si>
    <t>9.767</t>
  </si>
  <si>
    <t>9.768</t>
  </si>
  <si>
    <t>9.769</t>
  </si>
  <si>
    <t>9.770</t>
  </si>
  <si>
    <t>9.771</t>
  </si>
  <si>
    <t>9.772</t>
  </si>
  <si>
    <t>9.773</t>
  </si>
  <si>
    <t>9.774</t>
  </si>
  <si>
    <t>9.775</t>
  </si>
  <si>
    <t>9.776</t>
  </si>
  <si>
    <t>9.777</t>
  </si>
  <si>
    <t>9.778</t>
  </si>
  <si>
    <t>9.779</t>
  </si>
  <si>
    <t>9.780</t>
  </si>
  <si>
    <t>9.781</t>
  </si>
  <si>
    <t>9.782</t>
  </si>
  <si>
    <t>9.783</t>
  </si>
  <si>
    <t>9.784</t>
  </si>
  <si>
    <t>9.785</t>
  </si>
  <si>
    <t>9.786</t>
  </si>
  <si>
    <t>9.787</t>
  </si>
  <si>
    <t>9.788</t>
  </si>
  <si>
    <t>9.789</t>
  </si>
  <si>
    <t>9.790</t>
  </si>
  <si>
    <t>9.791</t>
  </si>
  <si>
    <t>9.792</t>
  </si>
  <si>
    <t>9.793</t>
  </si>
  <si>
    <t>9.794</t>
  </si>
  <si>
    <t>9.795</t>
  </si>
  <si>
    <t>9.796</t>
  </si>
  <si>
    <t>9.797</t>
  </si>
  <si>
    <t>9.798</t>
  </si>
  <si>
    <t>9.799</t>
  </si>
  <si>
    <t>9.800</t>
  </si>
  <si>
    <t>9.801</t>
  </si>
  <si>
    <t>9.802</t>
  </si>
  <si>
    <t>9.803</t>
  </si>
  <si>
    <t>9.804</t>
  </si>
  <si>
    <t>9.805</t>
  </si>
  <si>
    <t>9.806</t>
  </si>
  <si>
    <t>9.807</t>
  </si>
  <si>
    <t>9.808</t>
  </si>
  <si>
    <t>9.809</t>
  </si>
  <si>
    <t>9.810</t>
  </si>
  <si>
    <t>9.811</t>
  </si>
  <si>
    <t>9.812</t>
  </si>
  <si>
    <t>9.813</t>
  </si>
  <si>
    <t>9.814</t>
  </si>
  <si>
    <t>9.815</t>
  </si>
  <si>
    <t>9.816</t>
  </si>
  <si>
    <t>9.817</t>
  </si>
  <si>
    <t>9.818</t>
  </si>
  <si>
    <t>9.819</t>
  </si>
  <si>
    <t>9.820</t>
  </si>
  <si>
    <t>9.821</t>
  </si>
  <si>
    <t>9.822</t>
  </si>
  <si>
    <t>9.823</t>
  </si>
  <si>
    <t>9.824</t>
  </si>
  <si>
    <t>9.825</t>
  </si>
  <si>
    <t>9.826</t>
  </si>
  <si>
    <t>9.827</t>
  </si>
  <si>
    <t>9.828</t>
  </si>
  <si>
    <t>9.829</t>
  </si>
  <si>
    <t>9.830</t>
  </si>
  <si>
    <t>9.831</t>
  </si>
  <si>
    <t>9.832</t>
  </si>
  <si>
    <t>9.833</t>
  </si>
  <si>
    <t>9.834</t>
  </si>
  <si>
    <t>9.835</t>
  </si>
  <si>
    <t>9.836</t>
  </si>
  <si>
    <t>9.837</t>
  </si>
  <si>
    <t>9.838</t>
  </si>
  <si>
    <t>9.839</t>
  </si>
  <si>
    <t>9.840</t>
  </si>
  <si>
    <t>9.841</t>
  </si>
  <si>
    <t>9.842</t>
  </si>
  <si>
    <t>9.843</t>
  </si>
  <si>
    <t>9.844</t>
  </si>
  <si>
    <t>9.845</t>
  </si>
  <si>
    <t>9.846</t>
  </si>
  <si>
    <t>9.847</t>
  </si>
  <si>
    <t>9.848</t>
  </si>
  <si>
    <t>9.849</t>
  </si>
  <si>
    <t>9.850</t>
  </si>
  <si>
    <t>9.851</t>
  </si>
  <si>
    <t>9.852</t>
  </si>
  <si>
    <t>9.853</t>
  </si>
  <si>
    <t>9.854</t>
  </si>
  <si>
    <t>9.855</t>
  </si>
  <si>
    <t>9.856</t>
  </si>
  <si>
    <t>9.857</t>
  </si>
  <si>
    <t>9.858</t>
  </si>
  <si>
    <t>9.859</t>
  </si>
  <si>
    <t>9.860</t>
  </si>
  <si>
    <t>9.861</t>
  </si>
  <si>
    <t>9.862</t>
  </si>
  <si>
    <t>9.863</t>
  </si>
  <si>
    <t>9.864</t>
  </si>
  <si>
    <t>9.865</t>
  </si>
  <si>
    <t>9.866</t>
  </si>
  <si>
    <t>9.867</t>
  </si>
  <si>
    <t>9.868</t>
  </si>
  <si>
    <t>9.869</t>
  </si>
  <si>
    <t>9.870</t>
  </si>
  <si>
    <t>9.871</t>
  </si>
  <si>
    <t>9.872</t>
  </si>
  <si>
    <t>9.873</t>
  </si>
  <si>
    <t>9.874</t>
  </si>
  <si>
    <t>9.875</t>
  </si>
  <si>
    <t>9.876</t>
  </si>
  <si>
    <t>9.877</t>
  </si>
  <si>
    <t>9.878</t>
  </si>
  <si>
    <t>9.879</t>
  </si>
  <si>
    <t>9.880</t>
  </si>
  <si>
    <t>9.881</t>
  </si>
  <si>
    <t>9.882</t>
  </si>
  <si>
    <t>9.883</t>
  </si>
  <si>
    <t>9.884</t>
  </si>
  <si>
    <t>9.885</t>
  </si>
  <si>
    <t>9.886</t>
  </si>
  <si>
    <t>9.887</t>
  </si>
  <si>
    <t>9.888</t>
  </si>
  <si>
    <t>9.889</t>
  </si>
  <si>
    <t>9.890</t>
  </si>
  <si>
    <t>9.891</t>
  </si>
  <si>
    <t>9.892</t>
  </si>
  <si>
    <t>9.893</t>
  </si>
  <si>
    <t>9.894</t>
  </si>
  <si>
    <t>9.895</t>
  </si>
  <si>
    <t>9.896</t>
  </si>
  <si>
    <t>9.897</t>
  </si>
  <si>
    <t>9.898</t>
  </si>
  <si>
    <t>9.899</t>
  </si>
  <si>
    <t>9.900</t>
  </si>
  <si>
    <t>9.901</t>
  </si>
  <si>
    <t>9.902</t>
  </si>
  <si>
    <t>9.903</t>
  </si>
  <si>
    <t>9.904</t>
  </si>
  <si>
    <t>9.905</t>
  </si>
  <si>
    <t>9.906</t>
  </si>
  <si>
    <t>9.907</t>
  </si>
  <si>
    <t>9.908</t>
  </si>
  <si>
    <t>9.909</t>
  </si>
  <si>
    <t>9.910</t>
  </si>
  <si>
    <t>9.911</t>
  </si>
  <si>
    <t>9.912</t>
  </si>
  <si>
    <t>9.913</t>
  </si>
  <si>
    <t>9.914</t>
  </si>
  <si>
    <t>9.915</t>
  </si>
  <si>
    <t>9.916</t>
  </si>
  <si>
    <t>9.917</t>
  </si>
  <si>
    <t>9.918</t>
  </si>
  <si>
    <t>9.919</t>
  </si>
  <si>
    <t>9.920</t>
  </si>
  <si>
    <t>9.921</t>
  </si>
  <si>
    <t>9.922</t>
  </si>
  <si>
    <t>9.923</t>
  </si>
  <si>
    <t>9.924</t>
  </si>
  <si>
    <t>9.925</t>
  </si>
  <si>
    <t>9.926</t>
  </si>
  <si>
    <t>9.927</t>
  </si>
  <si>
    <t>9.928</t>
  </si>
  <si>
    <t>9.929</t>
  </si>
  <si>
    <t>9.930</t>
  </si>
  <si>
    <t>9.931</t>
  </si>
  <si>
    <t>9.932</t>
  </si>
  <si>
    <t>9.933</t>
  </si>
  <si>
    <t>9.934</t>
  </si>
  <si>
    <t>9.935</t>
  </si>
  <si>
    <t>9.936</t>
  </si>
  <si>
    <t>9.937</t>
  </si>
  <si>
    <t>9.938</t>
  </si>
  <si>
    <t>9.939</t>
  </si>
  <si>
    <t>9.940</t>
  </si>
  <si>
    <t>9.941</t>
  </si>
  <si>
    <t>9.942</t>
  </si>
  <si>
    <t>9.943</t>
  </si>
  <si>
    <t>9.944</t>
  </si>
  <si>
    <t>9.945</t>
  </si>
  <si>
    <t>9.946</t>
  </si>
  <si>
    <t>9.947</t>
  </si>
  <si>
    <t>9.948</t>
  </si>
  <si>
    <t>9.949</t>
  </si>
  <si>
    <t>9.950</t>
  </si>
  <si>
    <t>9.951</t>
  </si>
  <si>
    <t>9.952</t>
  </si>
  <si>
    <t>9.953</t>
  </si>
  <si>
    <t>9.954</t>
  </si>
  <si>
    <t>9.955</t>
  </si>
  <si>
    <t>9.956</t>
  </si>
  <si>
    <t>9.957</t>
  </si>
  <si>
    <t>9.958</t>
  </si>
  <si>
    <t>9.959</t>
  </si>
  <si>
    <t>9.960</t>
  </si>
  <si>
    <t>9.961</t>
  </si>
  <si>
    <t>9.962</t>
  </si>
  <si>
    <t>9.963</t>
  </si>
  <si>
    <t>9.964</t>
  </si>
  <si>
    <t>9.965</t>
  </si>
  <si>
    <t>9.966</t>
  </si>
  <si>
    <t>9.967</t>
  </si>
  <si>
    <t>9.968</t>
  </si>
  <si>
    <t>9.969</t>
  </si>
  <si>
    <t>9.970</t>
  </si>
  <si>
    <t>9.971</t>
  </si>
  <si>
    <t>9.972</t>
  </si>
  <si>
    <t>9.973</t>
  </si>
  <si>
    <t>9.974</t>
  </si>
  <si>
    <t>9.975</t>
  </si>
  <si>
    <t>9.976</t>
  </si>
  <si>
    <t>9.977</t>
  </si>
  <si>
    <t>9.978</t>
  </si>
  <si>
    <t>9.979</t>
  </si>
  <si>
    <t>9.980</t>
  </si>
  <si>
    <t>9.981</t>
  </si>
  <si>
    <t>9.982</t>
  </si>
  <si>
    <t>9.983</t>
  </si>
  <si>
    <t>9.984</t>
  </si>
  <si>
    <t>9.985</t>
  </si>
  <si>
    <t>9.986</t>
  </si>
  <si>
    <t>9.987</t>
  </si>
  <si>
    <t>9.988</t>
  </si>
  <si>
    <t>9.989</t>
  </si>
  <si>
    <t>9.990</t>
  </si>
  <si>
    <t>9.991</t>
  </si>
  <si>
    <t>9.992</t>
  </si>
  <si>
    <t>9.993</t>
  </si>
  <si>
    <t>9.994</t>
  </si>
  <si>
    <t>9.996</t>
  </si>
  <si>
    <t>9.997</t>
  </si>
  <si>
    <t>9.998</t>
  </si>
  <si>
    <t>9.999</t>
  </si>
  <si>
    <t>9.1000</t>
  </si>
  <si>
    <t>9.1001</t>
  </si>
  <si>
    <t>9.1002</t>
  </si>
  <si>
    <t>9.1003</t>
  </si>
  <si>
    <t>9.1004</t>
  </si>
  <si>
    <t>9.1005</t>
  </si>
  <si>
    <t>9.1006</t>
  </si>
  <si>
    <t>9.1007</t>
  </si>
  <si>
    <t>9.1009</t>
  </si>
  <si>
    <t>9.1010</t>
  </si>
  <si>
    <t>9.1011</t>
  </si>
  <si>
    <t>9.1012</t>
  </si>
  <si>
    <t>9.1013</t>
  </si>
  <si>
    <t>9.1014</t>
  </si>
  <si>
    <t>9.1015</t>
  </si>
  <si>
    <t>9.1016</t>
  </si>
  <si>
    <t>9.1017</t>
  </si>
  <si>
    <t>9.1018</t>
  </si>
  <si>
    <t>9.1019</t>
  </si>
  <si>
    <t>9.1020</t>
  </si>
  <si>
    <t>9.1021</t>
  </si>
  <si>
    <t>9.1022</t>
  </si>
  <si>
    <t>9.1023</t>
  </si>
  <si>
    <t>9.1024</t>
  </si>
  <si>
    <t>9.1025</t>
  </si>
  <si>
    <t>9.1026</t>
  </si>
  <si>
    <t>9.1027</t>
  </si>
  <si>
    <t>INSTALAÇÃO ELÉTRICA</t>
  </si>
  <si>
    <t>PAISAGISMO</t>
  </si>
  <si>
    <t>IMPATIENS WALLERIANA - MARIA SEM VERGONHA H=0,30M</t>
  </si>
  <si>
    <t>CHLOROPHYTON COMOSUN - CLOROFITO H=0,15M</t>
  </si>
  <si>
    <t>BOUGALMVILLEA GLABRA VAR. GRALLIFLORA - PRIMAVERA H=0,60M</t>
  </si>
  <si>
    <t>SCHINUS TEREBINTHIFOLLUS - AROEIRA VERMELHA H=2,00M</t>
  </si>
  <si>
    <t>SPATHIPHYLLUM CANNAEFOLIUN - LIRO DA PAZ H=0,50M ESP 0,50M</t>
  </si>
  <si>
    <t>BAUHINIA FORETICATA - PATA DE VACA H=2,00M</t>
  </si>
  <si>
    <t>ATRELLTZIA REGINAE - AVE-DO-PARAISO H=1,00M</t>
  </si>
  <si>
    <t>PHONENIX ROEBELENIL - PALMEIRA FENIX H=1,00M</t>
  </si>
  <si>
    <t>DYPSIS LUTESCENS - ARECA - BAMBU H=3,00M</t>
  </si>
  <si>
    <t>TORNEIRA CROMADA PARA LAVATORIO COM FECHAMENTO AUTOMÁTICO - FORNECIMENTO E INSTALACAO</t>
  </si>
  <si>
    <t>TORNEIRA CROMADA TUBO MOVEL PARA BANCADA 1/2" OU 3/4" COM MISTURADOR - FORNECIMENTO E INSTALACAO</t>
  </si>
  <si>
    <t>REVESTIMENTO DE GRANITO PRETO - PORTAS DO ELEVADOR, CONF. PROJETO</t>
  </si>
  <si>
    <t>15.3</t>
  </si>
  <si>
    <t>15.4</t>
  </si>
  <si>
    <t>15.5</t>
  </si>
  <si>
    <t>15.6</t>
  </si>
  <si>
    <t>15.7</t>
  </si>
  <si>
    <t>15.8</t>
  </si>
  <si>
    <t>15.9</t>
  </si>
  <si>
    <t>15.10</t>
  </si>
  <si>
    <t>15.11</t>
  </si>
  <si>
    <t>16.1</t>
  </si>
  <si>
    <t>16.2</t>
  </si>
  <si>
    <t>2.6</t>
  </si>
  <si>
    <t>4.17</t>
  </si>
  <si>
    <t>4.18</t>
  </si>
  <si>
    <t>4.19</t>
  </si>
  <si>
    <t>ESCAVAÇÃO DE ESTACA D=25CM</t>
  </si>
  <si>
    <t>ESCAVAÇÃO DE ESTACA D=30CM</t>
  </si>
  <si>
    <t>ESCAVAÇÃO DE ESTACA D=40CM</t>
  </si>
  <si>
    <t>ESCAVAÇÃO DE ESTACA D=60CM</t>
  </si>
  <si>
    <t>7.37</t>
  </si>
  <si>
    <t>CANTONEIRA EM PVC P/ PROTEÇÃO DE QUINA DE PAREDE</t>
  </si>
  <si>
    <t>PROTETOR EM PVC ( BATE-MACA / CADEIRA)</t>
  </si>
  <si>
    <t>PAVIMENTACAO EM BRITA ESPESSURA 3CM, INCLUSO MANTA GEOTEXTIL</t>
  </si>
  <si>
    <t>FAIXA DE GRANITO PARA DEGRAU DAS ESCADAS,COF. PROJETO</t>
  </si>
  <si>
    <t>MEIO-FIO (GUIA) DE CONCRETO, DIMENSOES 5X9X100CM, REJUNTADO C/ARGAMASSA 1:4 CIMENTO:AREIA, INCLUINDO ESCAVACAO E REATERRO.</t>
  </si>
  <si>
    <t>7.38</t>
  </si>
  <si>
    <t>7.39</t>
  </si>
  <si>
    <t>7.40</t>
  </si>
  <si>
    <t>7.41</t>
  </si>
  <si>
    <t>7.42</t>
  </si>
  <si>
    <t xml:space="preserve"> BANCADAS - MÓVEIS</t>
  </si>
  <si>
    <t>7.43</t>
  </si>
  <si>
    <t>ARMARIO SOB BANCA DA DE INOX, C/PRATELEIRAS DE 4 PORTAS E GAVETEIRO C/ 5 GAVETAS. ARMARIO C/TAMPO EM MDF, C/PRATELEIRAS, 3 PORTAS E GAVETEIRO C/ 5 GAVETAS. POSTO DE TRABALHO C/ APOIO DE TECLADO, SUPORTE CPU E GAVETEIRO C/ 3 GAVETAS - POSTO ENFERMAGEM DET 1</t>
  </si>
  <si>
    <t>ARMARIO SOB BANCA DA DE INOX, C/PRATELEIRAS E 2 PORTAS,  E GAVETEIRO C/ 4 GAVETAS. POSTO DE TRABALHO C/ APOIO DE TECLADO, SUPORTE CPU E GAVETEIRO C/ 3 GAVETAS - SUBPOSTO ENFERMAGEM DET 4</t>
  </si>
  <si>
    <t>ARMARIO SOB BANCA DA DE INOX, C/PRATELEIRAS DE 3 PORTAS E GAVETEIRO C/ 5 GAVETAS. ARMARIO C/TAMPO EM MDF, C/PRATELEIRAS, 3 PORTAS E GAVETEIRO C/ 5 GAVETAS. POSTO DE TRABALHO C/ APOIO DE TECLADO, SUPORTE CPU E GAVETEIRO C/ 3 GAVETAS - POSTO ENFERMAGEM DET 2</t>
  </si>
  <si>
    <t>ARMARIO SOB BANCA DA DE INOX, C/PRATELEIRAS DE 3 PORTAS E GAVETEIRO C/ 5 GAVETAS. ARMARIO C/TAMPO EM MDF, C/PRATELEIRAS, 3 PORTAS E GAVETEIRO C/ 5 GAVETAS. POSTO DE TRABALHO C/ APOIO DE TECLADO, SUPORTE CPU E GAVETEIRO C/ 3 GAVETAS - POSTO ENFERMAGEM DET 3</t>
  </si>
  <si>
    <t>11.8</t>
  </si>
  <si>
    <t>POSTO CONSUMO COMPLETO OXIGÊNIO / AR COMRIMIDO / VÁCUO - DUPLA RETENÇÃO</t>
  </si>
  <si>
    <t>PAINÉL DE ALARME OXIGÊNIO / AR COMPRIMIDO / VÁCUO</t>
  </si>
  <si>
    <t>CENTRAL DE OXIGÊNIO CAPACIDADE 03X03 (CONFORME MEMORIAL)</t>
  </si>
  <si>
    <t>PAINÉL R1 (CONFORME MEMORIAL)</t>
  </si>
  <si>
    <t>PAINÉL R2 (CONFORME MEMORIAL)</t>
  </si>
  <si>
    <t>PAINÉL R3 (CONFORME MEMORIAL)</t>
  </si>
  <si>
    <t>POSTO DE TRABALHO COM 2 LUGARES, ARMÁRIO COM TAMPO EM MDF,COM PRATELEIRAS E GAVETEIROS - RECEPÇÃO ADMINISTRATIVA</t>
  </si>
  <si>
    <t>POSTO DE TRABALHO COM 2 LUGARES - RECEPÇÃO PAV. SUPERIOR</t>
  </si>
  <si>
    <t>POSTO DE TRABALHO COM 10 LUGARES, ARMÁRIOS COM TAMPO EM MDF,COM PRATELEIRAS E GAVETEIROS E DIVISÓRIAS COM VIDRO TEMPERADO - RECEPÇÃO PRINCIPAL</t>
  </si>
  <si>
    <t>11.9</t>
  </si>
  <si>
    <t>11.10</t>
  </si>
  <si>
    <t>11.11</t>
  </si>
  <si>
    <t>11.12</t>
  </si>
  <si>
    <t>7.44</t>
  </si>
  <si>
    <t>PAINEL MDF PARA APLICAÇÃO NA PAREDE - RECEPÇÃO</t>
  </si>
  <si>
    <t>PORTA SABONETE LIQUIDO / ALCOOL GEL</t>
  </si>
  <si>
    <t xml:space="preserve"> SET/2013</t>
  </si>
  <si>
    <t>DATA: SET/2013</t>
  </si>
  <si>
    <t>custo</t>
  </si>
  <si>
    <t>bdi</t>
  </si>
  <si>
    <t>total</t>
  </si>
  <si>
    <t>área</t>
  </si>
  <si>
    <t>2.7</t>
  </si>
  <si>
    <t>REATERRO COMPACTADA A MAÇO, EM CAMADAS DE ATÉ 30 CM. - MURO DE ARRIMO</t>
  </si>
  <si>
    <t>FUNDAÇÕES E MURO DE ARRIMO</t>
  </si>
  <si>
    <t>CAIXA VOLUME = 10.000 LITROS</t>
  </si>
  <si>
    <t>PRESSURIZADOR AUTOMATICO COM PRESSOSTATO PARA REDE DE TORNEIRAS - MODELO ROWAPRESS 410 COM POTENCIA 3,0HP</t>
  </si>
  <si>
    <t>CONJUNTO FLUTUANTE DE SUCÇÃO 3P TECHNIK</t>
  </si>
  <si>
    <t>BEBEDOURO DE PRESSÃO EM INOXCOM ENGATE METALICO</t>
  </si>
  <si>
    <t>TUBO CPVC 22MM C/ CONEXOES P/ AGUA QUENTE - FORNECIMENTO E INSTALACAO</t>
  </si>
  <si>
    <t>TUBOS, CONEXÕES DE POLIPROPILENO PARA ESGOTO LINHA MARROM DURATOP OU SIMILAR</t>
  </si>
  <si>
    <t>TUBO PVC ESGOTO MARROM DN 50MM, INCLUSIVE CONEXOES - FORNECIMENTO E INSTALACAO</t>
  </si>
  <si>
    <t>TUBO PVC ESGOTO MARROM DN 63MM, INCLUSIVE CONEXOES - FORNECIMENTO E INSTALACAO</t>
  </si>
  <si>
    <t>TUBO PVC RIGIDO CORRUGADO PERFURADO PARA DRENAGEM DN100MM</t>
  </si>
  <si>
    <t>LAVATORIO ESCOVAÇÃO EM INOX,CONF. PROJETO</t>
  </si>
  <si>
    <t>CAIXA DE INSPEÇÃO 80X80X80CM EM ALVENARIA- ÁGUAS PLUVIAIS</t>
  </si>
  <si>
    <t>CAIXA DE INSPEÇÃO 30X30CM - ESGOTO</t>
  </si>
  <si>
    <t>CAIXA DE INSPEÇÃO 40X40CM - ESGOTO</t>
  </si>
  <si>
    <t>CAIXA DE INSPEÇÃO 50X50CM - ESGOTO</t>
  </si>
  <si>
    <t>CAIXA DE INSPEÇÃO 50X50CM - ÁGUAS PLUVIAIS</t>
  </si>
  <si>
    <t>POÇO DE VISITA PARA ESGOTO D=1,0M</t>
  </si>
  <si>
    <t>POÇO DE VISITA PARA ÁGUAS PLUVIAIS D=1,0M</t>
  </si>
  <si>
    <t xml:space="preserve">CAIXA SIFONADA PARA ESGOTO </t>
  </si>
  <si>
    <t>CAIXA DE CAPTAÇÃO COM GRELHA DE FERRO (120 X 60)CM</t>
  </si>
  <si>
    <t>CAIXA DE CAPTAÇÃO COM PAREDE DE CONCRETO PRÉ-MOLDADO E=5CM COM GRELHA DE FERRO (30 X 30)CM</t>
  </si>
  <si>
    <t>CAIXA DE CAPTAÇÃO COM GRELHA DE FERRO (30 X 30)CM - ÁGUAS PLUVIAIS</t>
  </si>
  <si>
    <t>CAIXA DE CAPTAÇÃO COM GRELHA DE FERRO (50 X 50)CM - ÁGUAS PLUVIAIS</t>
  </si>
  <si>
    <t>CAIXA DE CAPTAÇÃO COM GRELHA DE FERRO (60 X 60)CM - ÁGUAS PLUVIAIS</t>
  </si>
  <si>
    <t>CAIXA DE CAPTAÇÃO COM GRELHA DE FERRO (80 X 80)CM - ÁGUAS PLUVIAIS</t>
  </si>
  <si>
    <t>CAIXA DE INSPEÇÃO COM PAREDE DE CONCRETO PRÉ-MOLDADO E=5CM (30 X 30)CM - ÁGUAS PLUVIAIS</t>
  </si>
  <si>
    <t>CAIXA DE INSPEÇÃO COM PAREDE DE CONCRETO PRÉ-MOLDADO E=5CM (30 X 30)CM - ESGOTO</t>
  </si>
  <si>
    <t>2.8</t>
  </si>
  <si>
    <t>8.36</t>
  </si>
  <si>
    <t>8.42</t>
  </si>
  <si>
    <t>8.43</t>
  </si>
  <si>
    <t>9.583</t>
  </si>
  <si>
    <t>9.584</t>
  </si>
  <si>
    <t>9.995</t>
  </si>
  <si>
    <t>9.1008</t>
  </si>
  <si>
    <t>11.13</t>
  </si>
  <si>
    <t>13.12</t>
  </si>
  <si>
    <t>15.12</t>
  </si>
  <si>
    <t>15.13</t>
  </si>
  <si>
    <t>7.45</t>
  </si>
  <si>
    <t>7.46</t>
  </si>
  <si>
    <t>FORRO DE GESSO EM PLACAS, INCL. ESTRUTURA</t>
  </si>
  <si>
    <t>FORRO DE GESSO EM PLACAS REMOVÍVEL, INCL. ESTRUTURA</t>
  </si>
  <si>
    <t>FORRO DE GESSO EM PLACAS TIPO RU, INCL. ESTRUTURA</t>
  </si>
  <si>
    <t>7.47</t>
  </si>
  <si>
    <t>MOLA PARA FECHAMENTO AUTOMÁTICO DE PORTA</t>
  </si>
  <si>
    <t>8.44</t>
  </si>
  <si>
    <t>8.45</t>
  </si>
  <si>
    <t xml:space="preserve">CONJUNTO DE CHAPA PARA PROTEÇÃO DE PORTA ( 2 LADOS) E PUXADOR HORIZONTAL EM INOX - PADRÃO PNE </t>
  </si>
  <si>
    <t>COBERTURA EM LONA TENSIONADA COM ESTRUTURA METÁLICA- COMPLETO, CONF PROJETO</t>
  </si>
  <si>
    <t>BARRA ANTI-PANICO PARA PORTAS COM 2 FOLHAS</t>
  </si>
  <si>
    <t>8.46</t>
  </si>
  <si>
    <t>9.1028</t>
  </si>
  <si>
    <t>BANCO DE CONCRETO CURVO - DET 4</t>
  </si>
  <si>
    <t>BANCO DE CONCRETO RETO L=3,50M - DET 5</t>
  </si>
  <si>
    <t>BANCO DE CONCRETO RETO COM ENCOSTO</t>
  </si>
  <si>
    <t>CAIXA VOLUME = 15.000 LITROS</t>
  </si>
  <si>
    <t>ELEVADOR TIPO MACA-LEITO, COM DUAS PARADAS, CAPACIDADE 13 PESSOAS, CONF. PROJETO</t>
  </si>
  <si>
    <t>EXTENSÃO DA REDE DE ÁGUA POTÁVEL ATÉ A REDE EXISTENTE DA SANEPAR</t>
  </si>
  <si>
    <t>ALVENARIA EM TIJOLO CERAMICO FURADO 10X10X20CM, 2 VEZ (ESPESSURA 40CM), ASSENTADO EM ARGAMASSA E=1,0CM</t>
  </si>
  <si>
    <t>ALVENARIA EM TIJOLO CERAMICO FURADO, ASSENTADO EM ARGAMASSA E=1,0CM</t>
  </si>
  <si>
    <t>SISTEMA AUTOMÁTICO DE REALIMENTAÇÃO Ø 1.1/4" MARCA 3P TECHNIK CONTENDO: BÓIA AUTOMÁTICA DE NÍVEL E VÁLVULA SOLENÓIDE</t>
  </si>
  <si>
    <t>GRELHA CONCRETO GC 300MM</t>
  </si>
  <si>
    <t>CAIXA DE RETENÇÃO DE GESSO</t>
  </si>
  <si>
    <t>CONDICIONADOR DE AR TIPO SPLIT, EVAPORADOR MODELO "CASSETE", COM CONTROLE REMOTO SEM FIO - SISTEMA DE CONTROLE DE CAPACIDADE PROPORCIONAL LINEAR TIPO INVERTER, GÁS REFRIGERANTE ECOLÓGICO R410A, CAPACIDADE 28.000 BTU/H, MODELO REFERÊNCIA RCI 3,0 / RAA 3,0 - REFRIGERAÇÃO E AQUECIMENTO, MARCA HITACHI OU SIMILAR</t>
  </si>
  <si>
    <t>CONDICIONADOR DE AR TIPO SPLIT, EVAPORADOR MODELO "CASSETE", COM CONTROLE REMOTO SEM FIO - SISTEMA DE CONTROLE DE CAPACIDADE PROPORCIONAL LINEAR TIPO INVERTER, GÁS REFRIGERANTE ECOLÓGICO R410A, CAPACIDADE 38.000 BTU/H, MODELO DE REFERÊNCIA RCI 4,0 / RAA 4,0 - REFRIGERAÇÃO E AQUECIMENTO, MARCA HITACHI OU SIMILAR</t>
  </si>
  <si>
    <t>CONDICIONADOR DE AR TIPO SPLIT, EVAPORADOR MODELO "CASSETE", COM CONTROLE REMOTO SEM FIO - SISTEMA DE CONTROLE DE CAPACIDADE PROPORCIONAL LINEAR TIPO INVERTER, GÁS REFRIGERANTE ECOLÓGICO R410A, CAPACIDADE 48.000 BTU/H, MODELO DE REFERÊNCIA RCI 5,0 / RAA 5,0 - REFRIGERAÇÃO E AQUECIMENTO, MARCA HITACHI OU SIMILAR</t>
  </si>
  <si>
    <t>CONDICIONADOR DE AR TIPO SPLIT, EVAPORADOR MODELO "HI-WALL",  MOD. REFERÊNCIA ASBA/AOBA 24 L -  COM CONTROLE REMOTO SEM FIO - SISTEMA DE CONTROLE DE CAPACIDADE PROPORCIONAL LINEAR TIPO INVERTER, GÁS REFRIGERANTE ECOLÓGICO R410A, CAPACIDADE 24.000 BTU/H - REFRIGERAÇÃO E AQUECIMENTO, MARCA FUJITSU OU SIMILAR</t>
  </si>
  <si>
    <t>TUBULAÇÃO DE COBRE RECOZIDO COM PAREDE 1/32", ISOLADA TERMICAMENTE COM BORRACHA ELASTOMÉRICA DE 15 MM DE ESPESSURA E PROTEÇÃO MECÂNICA SUPERFICIAL EM TODA A ÁREA - DIÂMETROS  3/8" E  5/8"</t>
  </si>
  <si>
    <t>VENTILADOR PARA EXAUSTÃO MARCA WESTAFLEX (OU SIMILAR) COM GRELHA FIXA REDONDA E VENEZIANA MOD. VENTOKIT 150 INLINE VAZÃO 150m3/h 110/220V BIVOLT 40w 60Hz</t>
  </si>
  <si>
    <t>MONTAGEM DE CANTEIRO DE OBRA, MONTAGENS, TRANSPORTES E SEGUROS NA OBRA, MATERIAL DE SEGURANÇA, EPIS, MATERIAL ADMINISTRATIVO, SUPRIMENTOS E OUTROS</t>
  </si>
  <si>
    <t>ESTADIAS E ALIMENTAÇÃO DE PESSOAL, FRETES E TRANSPORTES VERTICAIS E HORIZONTAIS ATÉ NA OBRA</t>
  </si>
  <si>
    <t>AQUECEDOR INSTANTANEO ELÉTRICO INDIVIDUAL COM REGULAGEM DE TEMPERATURA</t>
  </si>
  <si>
    <t>TUBOS E CONEXÕES DE CPVC PARA REDE DE ÁGUA QUENTE</t>
  </si>
  <si>
    <t>TUBO LEVE PVC RIGIDO D=150MM - FORNECIMENTO E INSTALACAO</t>
  </si>
  <si>
    <t xml:space="preserve">TUBOS DE CONCRETO PARA ÁGUAS PLUVIAIS </t>
  </si>
  <si>
    <t>10.13</t>
  </si>
  <si>
    <t>10.20</t>
  </si>
  <si>
    <t>10.25</t>
  </si>
  <si>
    <t>10.60</t>
  </si>
  <si>
    <t>10.85</t>
  </si>
  <si>
    <t>10.92</t>
  </si>
  <si>
    <t>10.93</t>
  </si>
  <si>
    <t>10.94</t>
  </si>
  <si>
    <t>10.95</t>
  </si>
  <si>
    <t>10.96</t>
  </si>
  <si>
    <t>10.97</t>
  </si>
  <si>
    <t>10.98</t>
  </si>
  <si>
    <t>10.99</t>
  </si>
  <si>
    <t>10.101</t>
  </si>
  <si>
    <t>10.123</t>
  </si>
  <si>
    <t>10.124</t>
  </si>
  <si>
    <t>10.125</t>
  </si>
  <si>
    <t>10.126</t>
  </si>
  <si>
    <t>10.127</t>
  </si>
  <si>
    <t>10.128</t>
  </si>
  <si>
    <t>10.129</t>
  </si>
  <si>
    <t>10.130</t>
  </si>
  <si>
    <t>10.131</t>
  </si>
  <si>
    <t>10.132</t>
  </si>
  <si>
    <t>10.133</t>
  </si>
  <si>
    <t>10.134</t>
  </si>
  <si>
    <t>TORNEIRA COM ACIONAMENTO POR COTOVELO</t>
  </si>
  <si>
    <t>CONJUNTO DE VIDRO COM ESTRUTURA DE ALUMINIO, CONF PROJETO</t>
  </si>
  <si>
    <t>TxM3</t>
  </si>
  <si>
    <t>12.4</t>
  </si>
  <si>
    <t>12.16</t>
  </si>
  <si>
    <t>12.25</t>
  </si>
  <si>
    <t>8.26</t>
  </si>
  <si>
    <t>PEITORIL/SOLEIRA DE GRANITO (PORTAS, JANELAS E MURETAS)</t>
  </si>
  <si>
    <t>CONJUNTO DE VIDRO COM ESTRUTURA DE ALUMINIO, CONF PROJETO - CV2-CV3</t>
  </si>
  <si>
    <t>GRADIL TIPO NYLOFOR, INCLUSO PORTÕES, CONFORME PROJETO</t>
  </si>
  <si>
    <t>JANELA DE ALUMINIO TIPO FIXO/PROJETANTE - CONF. PROJETO</t>
  </si>
  <si>
    <t>PORTÃO EM FERRO EM METALON DE CORRER/ABRIR, COMPLETA</t>
  </si>
  <si>
    <t>DERIVAÇÃO DA REDE COPEL</t>
  </si>
  <si>
    <t>DERIVAÇÃO DA REDE DA COPEL PARA ATENDER UMA ENTRADA DE ENERGIA DE 500KVA, INCLUSO MATERIAIS E PROJETOS DA DERIVAÇÃO.</t>
  </si>
  <si>
    <t>RAMAL DE ENERGIA LIGAÇÃO</t>
  </si>
  <si>
    <t>MUFLA TERMOCONTRATIL CLASSE 15KV USO INTERNO/EXTERNO</t>
  </si>
  <si>
    <t xml:space="preserve">CABINA </t>
  </si>
  <si>
    <t xml:space="preserve">CABINA METÁLICA P/ MEDIÇÃO E PROTEÇÃO COMPLETA COM DISJUNTOR DE MÉDIA TENSÃO / CHAVE SECIONADORA/ INTERTRAVAMENTOS SUPORTES / TC´S DE MEDIÇÃO / RELÉ SECUNDÁRIO SEPAN 10A C/ CAIXA METÁLICA / QUADRO DE SUPERVISÃO PADRÃO COPEL   - REF. CMP-15KV-MT150/5-MARCA ONIX    </t>
  </si>
  <si>
    <t>CONDUTOR DE COBRE #35MM² - NÚ</t>
  </si>
  <si>
    <t>TERMINAL DE COMPRESSÃO #35MM²</t>
  </si>
  <si>
    <t>TRANFORMADOR EM PEDESTAL</t>
  </si>
  <si>
    <t>TRANSFORMADOR DE 500KVA, 220-127V, DE PEDESTAL-IP-54, COM FUSIVEL BAIONETA,  PADRÃO COPEL COM DISJTUNTOR BT INCORPORADO.</t>
  </si>
  <si>
    <t>DISJUNTOR TERMOMAGNÉTICO TRIPOLAR 1200A CAPAC. INTERRUP. MIN.  MIN 65KA.</t>
  </si>
  <si>
    <t xml:space="preserve">ELETRODUTO FLEXÍVEL Ø4"      </t>
  </si>
  <si>
    <t>CONDUTOR DE COBRE ISOLADO #35MM²-12/20KV</t>
  </si>
  <si>
    <t>MUFLA TDC CABO CU  #35MM² 25KV LOADBREAK 250A</t>
  </si>
  <si>
    <t>PARA-RAIO DESCONECTÁVEL 15KV 5/10KA</t>
  </si>
  <si>
    <t>CONDUTOR DE COBRE FLEX ISOL. 1KV-90º- #95MM²</t>
  </si>
  <si>
    <t>CONDUTOR DE COBRE FLEX ISOL. 1KV-90º- #50MM² (ATERRAMENTO)</t>
  </si>
  <si>
    <t>ALIMENTADOR GERADOR - QTA</t>
  </si>
  <si>
    <t>GRUPO GERADOR CUMMINS POWER GENERATION, EM PARALELO, MODELO C500 D6, DESENVOLVENDO A POTENCIA NOMINAL DE 500KVA(625KVA) EM REGIME "STANDBY" , TOTALIZANDO UM FORNECIMENTO TOTAL DE 1000KW, NA TENSÃO DE 220/127V, INCLUSO PAINEL DE SINCRONISMO, PAINEL DE TRANFERENCIA E CARENAGEM.(VIDE ESPECIFICAÇÃO NO MEMORIAL DESCRITIVO)</t>
  </si>
  <si>
    <t>QF-BOMBA INCÊNDIO</t>
  </si>
  <si>
    <t>PADRÃO DE ENTRADA E ENERGIA PARA BOMBA DE INCÊNDIO</t>
  </si>
  <si>
    <t>CABEÇOTE DE ALUMÍNIO FUNDIDO Ø1.1/2"(40MM)</t>
  </si>
  <si>
    <t>ELETRODUTO DE PVC RÍG CLASSE "A" Ø1.1/2"(40MM) C/ LUVA</t>
  </si>
  <si>
    <t>CAIXA TIPO "CN" P/ MEDIÇÃO</t>
  </si>
  <si>
    <t>CONDUTOR DE COBRE FLEX ISOL. 750V - 70º -  #35MM² - AFUMEX</t>
  </si>
  <si>
    <t>CONDUTOR DE COBRE FLEX ISOL. 750V - 70º -  #16MM² - AFUMEX</t>
  </si>
  <si>
    <t>CONDUTOR DE COBRE FLEX ISOL. 1KV - 90º -  #35MM² - AFUMEX</t>
  </si>
  <si>
    <t>CONDUTOR DE COBRE FLEX ISOL. 1KV - 90º -  #16MM² - AFUMEX</t>
  </si>
  <si>
    <t xml:space="preserve">KANALEX Ø2" </t>
  </si>
  <si>
    <t>CONECTOR TAPIT - #25MM²</t>
  </si>
  <si>
    <t>CONECTOR TAPIT - #16MM²</t>
  </si>
  <si>
    <t>CONECTOR SPLIT-BOLT - #25MM²</t>
  </si>
  <si>
    <t>CONECTOR SPLIT-BOLT - #16MM²</t>
  </si>
  <si>
    <t>TERMINAL REFORÇADO - #25MM²</t>
  </si>
  <si>
    <t>TERMINAL REFORÇADO - #16MM²</t>
  </si>
  <si>
    <t>DISJUNTOR TERMOMAGNÉTICO TRIFÁSICO 100A</t>
  </si>
  <si>
    <t>QUADRO DE COMANDO 50X40X12CM COM CONTATOR LC1-D50M7 (TELEMECANIQUE) PARA ACIONAMENTO DA BOMBA DE INCÊNDIO (VIDE PROJETO DE PREV. CONTRA  INCENDIO)</t>
  </si>
  <si>
    <t>QPDG</t>
  </si>
  <si>
    <t xml:space="preserve">PAINEL MED.(2500X2000X800MM) C/ BARRAMENTO 2"X1/2" - FABRICAR CONFORME DIAGRAMA UNIFILAR </t>
  </si>
  <si>
    <t>DISJUNTOR TERMOMAGNÉTICO TRIPOLAR 1200A CAPAC. INTERRUP. MIN.45KA, MODELO EZC/NS</t>
  </si>
  <si>
    <t>DISJUNTOR TERMOMAGNÉTICO TRIPOLAR 200A CAPAC. INTERRUP. MIN.45KA, MODELO EZC/NS</t>
  </si>
  <si>
    <t>DISJUNTOR TERMOMAGNÉTICO TRIPOLAR 125A CAPAC. INTERRUP. MIN.45KA, MODELO EZC/NS</t>
  </si>
  <si>
    <t>DISJUNTOR TERMOMAGNÉTICO TRIPOLAR 100A CAPAC. INTERRUP. MIN.45KA, MODELO EZC/NS</t>
  </si>
  <si>
    <t>DISJUNTOR TERMOMAGNÉTICO TRIPOLAR 80A CAPAC. INTERRUP. MIN.45KA, MODELO EZC/NS</t>
  </si>
  <si>
    <t>DISJUNTOR TERMOMAGNÉTICO TRIPOLAR 63A CAPAC. INTERRUP. MIN.45KA, MODELO EZC/NS</t>
  </si>
  <si>
    <t>DISJUNTOR TERMOMAGNÉTICO TRIPOLAR 50A CAPAC. INTERRUP. MIN.45KA, MODELO EZC/NS</t>
  </si>
  <si>
    <t>CANALETA EM ALVENARIA, COM TAMPA DE CONCRETO  50 (LARGURA) X 70 (PROFUNDIDADE)</t>
  </si>
  <si>
    <t>CONDUTOR DE COBRE FLEX ISOL. 1KV - 90º -  #95MM² - AFUMEX</t>
  </si>
  <si>
    <t>CONDUTOR DE COBRE FLEX ISOL. 1KV - 90º -  #50MM² - AFUMEX</t>
  </si>
  <si>
    <t xml:space="preserve">CAIXA DE PASSAGEM EM ALVENARIA MED. (100X100X100)CM </t>
  </si>
  <si>
    <t>QD-AR COMPRIMIDO</t>
  </si>
  <si>
    <t>QUADRO DE COMANDO 60X50X20 CONFORME DIAGRAMA UNIFILAR DO FORNECEDOR DO EQUIPAMENTO A SER INSTALADO.</t>
  </si>
  <si>
    <t>BUCHA E ARRUELA DE ALUMÍNIO Ø2"</t>
  </si>
  <si>
    <t>CABO FLEXÍVEL TIPO AFUMEX ISOL. 1KV  -  #25MM²</t>
  </si>
  <si>
    <t>CABO FLEXÍVEL TIPO AFUMEX ISOL. 1KV  -  #16MM²</t>
  </si>
  <si>
    <t>QD-VÁCUO</t>
  </si>
  <si>
    <t>QD-OXIGÊNIO</t>
  </si>
  <si>
    <t>QF- COMPRESSOR</t>
  </si>
  <si>
    <t>CABO FLEXÍVEL TIPO AFUMEX ISOL. 1KV  -  #10MM²</t>
  </si>
  <si>
    <t>QD-ELEVADOR 1</t>
  </si>
  <si>
    <t>QD-ELEVADOR 2</t>
  </si>
  <si>
    <t>QD-ELEVADOR 3</t>
  </si>
  <si>
    <t>QD-1</t>
  </si>
  <si>
    <t>DISJUNTOR TERMOMAGNÉTICO TRIPOLAR 63A CAPAC. INTERRUP. MIN. 45KA, MODELO EZC/NS</t>
  </si>
  <si>
    <t>DISJUNTOR TERMOMAG, BIPOLAR 20A CAPAC. INTERRUP. MIN.10KA - CURVA C</t>
  </si>
  <si>
    <t>DISJUNTOR TERMOMAG, MONOPOLAR 20A CAPAC. INTERRUP. MIN.10KA - CURVA C</t>
  </si>
  <si>
    <t>DISJUNTOR TERMOMAG, MONOPOLAR 16A CAPAC. INTERRUP. MIN.10KA - CURVA C</t>
  </si>
  <si>
    <t>EQUIPAMENTO  -  QD-1</t>
  </si>
  <si>
    <t>LUMINÁRIA PARA LÂMPADA FLUORESCENTE TUBULAR T5, 2X28W/127V DE EMBUTIR COM CORPO EM CHAPA DE AÇO TRATADA E PINTADA, PAINEL EM CHAPA DE AÇO PERFURADA, TRATADA E PINTADA REFLETOR FACETADO EM ALUMÍNIO ANODIZADO BRILHANTE DE ALTA REFLETÂNCIA E ALTA PUREZA 99,85%, SOQUETE TIPO PUSH - IN G - 5 DE ENGATE RÁPIDO, ROTOR DE SEGURANÇA EM POLICARBONATO E CONTATOS EM BRONZE FOSFOROSO, E DIFUSOR TRANSPARENTE DE POLIESTIRENO. REF. OE - 572 (INTRAL), COM LÂMPADA PHILIPS 4000K E REATOR MARCA INTRAL.</t>
  </si>
  <si>
    <t>LUMINÁRIA PARA LÂMPADA FLUORESCENTE TUBULAR T5, 2X28W/127V DE SOBREPOR COM CORPO EM CHAPA DE AÇO TRATADA E PINTADA, PAINEL EM CHAPA DE AÇO PERFURADA, TRATADA E PINTADA REFLETOR FACETADO EM ALUMÍNIO ANODIZADO BRILHANTE DE ALTA REFLETÂNCIA E ALTA PUREZA 99,85%, SOQUETE TIPO PUSH - IN G - 5 DE ENGATE RÁPIDO, ROTOR DE SEGURANÇA EM POLICARBONATO E CONTATOS EM BRONZE FOSFOROSO, E DIFUSOR TRANSPARENTE DE POLIESTIRENO. REF. OS - 572 (INTRAL), COM LÂMPADA PHILIPS 4000K E REATOR MARCA INTRAL.</t>
  </si>
  <si>
    <t>LUMÍNARIA FLUORESCENTE COMPACTA DE EMBUTIR, PARA 2 X FC 18/ 26W OU FC ELETRÔNICA 23W E CHAPA DE AÇO TRATADA E PINTADA, COM REFLETOR EM ALUMÍNIO ANODIZADO ALTO BRILHO, DIFUSOR EM ACRÍLICO TRANSLUCIDO NA COR BRANCA REF.PE 200/ACR (MEGALIGHT).</t>
  </si>
  <si>
    <t>LUMINÁRIA TIPO PLAFON COM UMA LÂMPADA INCANDESCENTE DE 60W/127V</t>
  </si>
  <si>
    <t>INTERRUPTOR C/ 1 TECLA SIMPLES EM CX. 4"X2"</t>
  </si>
  <si>
    <t>INTERRUPTOR C/ 2 TECLAS SIMPLES EM CX. 4"X2"</t>
  </si>
  <si>
    <t>INTERRUPTOR C/ 1 TECLA PARALELA EM CX. 4"X2"</t>
  </si>
  <si>
    <t>INTERRUPTOR C/ 1 TECLA SIMPLES + 1 TECLA PARALELA EM CX. 4"X2"</t>
  </si>
  <si>
    <t>INTERRUPTOR C/ 1 TECLA SIMPLES + 2 TECLAS PARALELAS EM CX. 4"X2"</t>
  </si>
  <si>
    <t>CAIXA DE PVC 4"X 4" VERMELHA</t>
  </si>
  <si>
    <t>CAIXA DE PASSAGEM METÁLICA MED. (20X20X12CM).</t>
  </si>
  <si>
    <t>CABO FLEXÍVEL ISOL. 750V  -  #2,5MM² - AFUMEX</t>
  </si>
  <si>
    <t>QD-2</t>
  </si>
  <si>
    <t>DISJUNTOR TERMOMAGNÉTICO TRIPOLAR 50A CAPAC. INTERRUP. MIN.65KA, MODELO EZC/NS</t>
  </si>
  <si>
    <t>EQUIPAMENTO  -  QD-2</t>
  </si>
  <si>
    <t>INTERRUPTOR C/ 3 TECLAS PARALELAS EM CX. 4"X2"</t>
  </si>
  <si>
    <t>INTERRUPTOR C/ 5 TECLAS PARALELAS EM CX. 4"X2"</t>
  </si>
  <si>
    <t>QD-3</t>
  </si>
  <si>
    <t>CONDUTOR DE COBRE FLEX ISOL. 1KV - 90º -  #25MM² - AFUMEX</t>
  </si>
  <si>
    <t>EQUIPAMENTO  -  QD-3</t>
  </si>
  <si>
    <t>TOMADA 20A220V PADRÃO BRASILEIRO EM CX. 4"X2"</t>
  </si>
  <si>
    <t>QD-4</t>
  </si>
  <si>
    <t>RELÉ DIFERENCIAL VIGIREX COM TOROIDE RETANGULAR 280X115,  MARCA SCHNEIDER , C/ DISJUNTOR BIPOLAR 6A PARA COMANDO E SINALIZACÃO. NA PORTA DO QUADRO DEVERÁ SER INSTALADO 2 SINALIZADORES UM LUMINOSO E OUTRO SONORO DE 22MM².</t>
  </si>
  <si>
    <t>EQUIPAMENTO  -  QD-4</t>
  </si>
  <si>
    <t>ARANDELA DE USO INTERNO PARA LÂMPADA INCÂNDECENTE 60W/127V</t>
  </si>
  <si>
    <t>ARANDELA DE USO EXTERNO PARA LÂMPADA INCÂNDECENTE 60W/127V</t>
  </si>
  <si>
    <t>POSTE EM TUBO DE AÇO ZINCADO E PINTADO NA COR PRETA H= 6 M, COM 2 PETALAS, LUMINÁRIA EM CHAPA DE AÇO PINTADA DE DE PRETO, REFLETOR SIMÉTRICO EM ALUMÍNIO ANODIZADO TEXTURIZADO, DIFUSOR EM VIDRO PLANO TRANSPARENTE TEMPERADO, PÉTALA COM ALOJAMENTO PARA EQUIPAMENTO AUXILIAR, ÂNGULO DE 5º COM LÂMPADA VAPOR METÁLICO 250W , COM ACIONAMENTO POR RELE FOTOELETRICO NA PROPRIA LUMINÁRIA, CONFORME DETALHE EM PROJETO. REF. CALCARIO - P  -  ITAIM ILUMINAÇÃO</t>
  </si>
  <si>
    <t>INTERRUPTOR C/ 1 TECLA INTERMEDIÁRIA EM CX. 4"X2"</t>
  </si>
  <si>
    <t>INTERRUPTOR DIMERIZÁVEL C/ 1 TECLA SIMPLES - EM CX. 4"X2"</t>
  </si>
  <si>
    <t>INTERRUPTOR TIPO MINUTERIA C/ 1 TECLA SIMPLES - EM CX. 4"X2"</t>
  </si>
  <si>
    <t>CABO FLEXÍVEL ISOL. 750V  -  #4,0MM² - AFUMEX</t>
  </si>
  <si>
    <t>QD-5</t>
  </si>
  <si>
    <t>DISJUNTOR TERMOMAGNÉTICO TRIPOLAR 63A CAPAC. INTERRUP. MIN.65KA, MODELO EZC/NS</t>
  </si>
  <si>
    <t>DISJUNTOR TERMOMAG, BIPOLAR 32A CAPAC. INTERRUP. MIN.10KA - CURVA C</t>
  </si>
  <si>
    <t>EQUIPAMENTO  -  QD-5</t>
  </si>
  <si>
    <t>SINALEIRO DE PORTA EM CX. 4"X2"</t>
  </si>
  <si>
    <t>PONTO PARA AQUECEDOR, EMBUTIDA NA PAREDE EM (CX. 4"X2") COM PLACA DE SAÍDA DE FIO.</t>
  </si>
  <si>
    <t>CABO FLEXÍVEL ISOL. 750V  -  #6,0MM² - AFUMEX</t>
  </si>
  <si>
    <t>QD-6</t>
  </si>
  <si>
    <t>DISJUNTOR TERMOMAGNÉTICO TRIPOLAR 100A CAPAC. INTERRUP. MIN.65KA - CURVA C</t>
  </si>
  <si>
    <t>EQUIPAMENTO  -  QD-6</t>
  </si>
  <si>
    <t>QD-7</t>
  </si>
  <si>
    <t>EQUIPAMENTO  -  QD-7</t>
  </si>
  <si>
    <t>QD-8</t>
  </si>
  <si>
    <t>EQUIPAMENTO  -  QD-8</t>
  </si>
  <si>
    <t>QD-9</t>
  </si>
  <si>
    <t>EQUIPAMENTO  -  QD-9</t>
  </si>
  <si>
    <t>PROJETOR PARA LÂMPADAELETRÔNICA 85W, PARA ILUMINAÇÃO EXTERNA</t>
  </si>
  <si>
    <t>TOMADA 20A/127V PADRÃO BRASILEIRO EM CX. 4"X4" INSTALADA NO TETO</t>
  </si>
  <si>
    <t>QD-10</t>
  </si>
  <si>
    <t>DISJUNTOR TERMOMAGNÉTICO TRIPOLAR 100A CAPAC. INTERRUP. MIN.65KA, MODELO EZC/NS</t>
  </si>
  <si>
    <t>DISJUNTOR TERMOMAG, TRIPOLAR 40A CAPAC. INTERRUP. MIN.10KA - CURVA C</t>
  </si>
  <si>
    <t>EQUIPAMENTO  -  QD-10</t>
  </si>
  <si>
    <t xml:space="preserve">CAIXA DE PASSAGEM PLÁSTICA 4"X4" COM PLACA CEGA </t>
  </si>
  <si>
    <t>CABO FLEXÍVEL ISOL. 750V  -  #10MM² - AFUMEX</t>
  </si>
  <si>
    <t>QD-11</t>
  </si>
  <si>
    <t>DISJUNTOR TERMOMAGNÉTICO TRIPOLAR 200A CAPAC. INTERRUP. MIN.65KA, MODELO EZC/NS</t>
  </si>
  <si>
    <t>DISJUNTOR TERMOMAG, TRIPOLAR 50A CAPAC. INTERRUP. MIN.10KA - CURVA C</t>
  </si>
  <si>
    <t>DISJUNTOR TERMOMAG, TRIPOLAR 20A CAPAC. INTERRUP. MIN.10KA - CURVA C</t>
  </si>
  <si>
    <t>BUCHA E ARRUELA DE ALUMÍNIO Ø3"</t>
  </si>
  <si>
    <t>EQUIPAMENTO  -  QD-11</t>
  </si>
  <si>
    <t>TOMADA 20A/220V TRIFASICA PADRÃO BRASILEIRO EM CX. 4"X2"</t>
  </si>
  <si>
    <t>PONTO PARA TORNEIRA ELÉTRICA OU AQUECEDOR - EM (CX. 4"X2")  COM PLACA DE SAÍDA DE FIO</t>
  </si>
  <si>
    <t>QD-12</t>
  </si>
  <si>
    <t>DISJUNTOR TERMOMAGNÉTICO TRIPOLAR 63A CAPAC. INTERRUP. MIN.65KA - CURVA C</t>
  </si>
  <si>
    <t>EQUIPAMENTO  -  QD-12</t>
  </si>
  <si>
    <t>TOMADA 20A/220V PADRÃO BRASILEIRO - EM CX. 4"X2"</t>
  </si>
  <si>
    <t>QD-EXT.</t>
  </si>
  <si>
    <t>EQUIPAMENTO  -  QD-EXT.</t>
  </si>
  <si>
    <t>POSTE EM TUBO DE AÇO ZINCADO E PINTADO NA COR PRETA H= 6 M, COM 1 PETALAS, LUMINÁRIA EM CHAPA DE AÇO PINTADA DE DE PRETO, REFLETOR SIMÉTRICO EM ALUMÍNIO ANODIZADO TEXTURIZADO, DIFUSOR EM VIDRO PLANO TRANSPARENTE TEMPERADO, PÉTALA COM ALOJAMENTO PARA EQUIPAMENTO AUXILIAR, ÂNGULO DE 5º COM LÂMPADA VAPOR METÁLICO 250W , COM ACIONAMENTO POR RELE FOTOELETRICO NA PROPRIA LUMINÁRIA, CONFORME DETALHE EM PROJETO. REF. CALCARIO - P  -  ITAIM ILUMINAÇÃO</t>
  </si>
  <si>
    <t>QF-BOMBA</t>
  </si>
  <si>
    <t>DISJUNTOR TERMOMAG, TRIPOLAR 32A CAPAC. INTERRUP. MIN.10KA - CURVA C</t>
  </si>
  <si>
    <t>DISJUNTOR TERMOMAG, TRIPOLAR 10A CAPAC. INTERRUP. MIN.10KA - CURVA C</t>
  </si>
  <si>
    <t>ESQUEMA IT-MEDICO (QGE-TI1)</t>
  </si>
  <si>
    <t>TRANSFORMADOR DE SEPARAÇÃO MONOFÁSICO 10KVA, COM CAIXA, GRAU DE PROTEÇÃO IP23. TENSÃO PRIMARIA 220V, TENSÃO SECUNDARIA 127V, COM MEDIÇÃO DE TEMPERATURA. CONFORME IEC61558-2-15 E IEC742. MATERIAL ISOLANTE CLASSE H</t>
  </si>
  <si>
    <t>TRANSFORMADOR DE SEPARAÇÃO MONOFÁSICO 10KVA, COM CAIXA, GRAU DE PROTEÇÃO IP23. TENSÃO PRIMARIA 220V, TENSÃO SECUNDARIA 220V, COM MEDIÇÃO DE TEMPERATURA. CONFORME IEC61558-2-15 E IEC742. MATERIAL ISOLANTE CLASSE H.</t>
  </si>
  <si>
    <t>DSI DISPOSITIVO SUPERVISOR DE ISOLAMENTO E DST DISPOSITIVO SUPERVISOR DO TRANSFORMADOR (CARGA E TEMPERATURA), TENSAO DE ALIMENTACAO E DA REDE = CA 70...264V, 42... 460HZ. EM CONFORMIDADE COM A NBR13534 E IEC61557-8. MEDICAO DE FUGAS EM CA E CC CONFORME ANEXO A (NORMATIVO) IEC61557-8. RESISTENCIA INTERNA 240KOHM, TENSAO DE MEDICAO 12V E CORRENTE DE MEDICAO 50UA.</t>
  </si>
  <si>
    <t>ALIMENTADOR DE ANUNCIADOR PARA 20V ENCAPSULADO. REF.: AN450</t>
  </si>
  <si>
    <t>ANUNCIADOR DE ALARME E TESTE PARA O DSI/DST IR427. ALIMENTACAO CC 18...28V. MK7CX</t>
  </si>
  <si>
    <t>ANUNCIADOR DE ALARME E TESTE PARA O DSI/DST IR427. ALIMENTACAO CC 18...28V. MK2430-11</t>
  </si>
  <si>
    <t>ANUNCIADOR DE ALARME E TESTE CENTRAL, COM MEMORIZAÇÃO DE DATA E HORA DOS EVENTOS. COM ENTRADAS ANALÓGICAS</t>
  </si>
  <si>
    <t>TRANSFORMADOR DE CORRENTE 80/5A KR127 80/5A.</t>
  </si>
  <si>
    <t>QUADRO DE SUPERVISÃO E PROTEÇÃO PARA CC1 AO CC3 (127). QUADRO DE EMBUTIR BRANCO, COM PORTA E ESPELHO INTERNO EM AÇO CARBONO, FECHADURA COM CHAVE, 39 MÓDULOS, RAL 9003. GRAU DE PROTEÇÃO IP40. DIMENSÕES TOTAIS: A 573X L 360 X P 100 (MM), PARTE EMBUTIDA: A 543 X L 330 (MM). 1 DISJ BIP MAG 80A, 07 DISJ BIP 20A P/127.</t>
  </si>
  <si>
    <t>QUADRO DE SUPERVISÃO E PROTEÇÃO PARA RPA (127). QUADRO DE EMBUTIR BRANCO, COM PORTA E ESPELHO INTERNO EM AÇO CARBONO, FECHADURA COM CHAVE, 39 MÓDULOS, RAL 9003. GRAU DE PROTEÇÃO IP40. DIMENSÕES TOTAIS: A 573X L 360 X P 100 (MM), PARTE EMBUTIDA: A 543 X L 330 (MM). 1 DISJ BIP MAG 80A, 04 DISJ BIP 20A P/127.</t>
  </si>
  <si>
    <t>QUADRO DE SUPERVISÃO E PROTEÇÃO PARA IT-1 (220). QUADRO DE EMBUTIR BRANCO, COM PORTA E ESPELHO INTERNO EM AÇO CARBONO, FECHADURA COM CHAVE, 52 MÓDULOS, RAL 9003. GRAU DE PROTEÇÃO IP40. DIMENSÕES TOTAIS: A 675 X L 360 X P 100 (MM), PARTE EMBUTIDA: A 646 X L 330 (MM). 1 DISJ BIP MAG 80A, 04 DISJ 20A.</t>
  </si>
  <si>
    <t>QGE-TI1</t>
  </si>
  <si>
    <t>DISJUNTOR TERMOMAGNÉTICO TRIPOLAR 100A CAPAC. INTERRUP. MIN.  10KA, MODELO EZC/NS</t>
  </si>
  <si>
    <t>DISJUNTOR TERMOMAGNÉTICO BIPOLAR 80A CAPAC. INTERRUP. MIN.  10KA, MODELO EZC/NS</t>
  </si>
  <si>
    <t>CHAVE REVERSORA U4 - 100 A</t>
  </si>
  <si>
    <t>ELETRODUTO FLEXIVEL DE Ø2"</t>
  </si>
  <si>
    <t>QD-CC1</t>
  </si>
  <si>
    <t>ELETRODUTO DE PVC RÍGIDO C/ LUVA Ø2"</t>
  </si>
  <si>
    <t>EQUIPAMENTO  -  QD-CC1</t>
  </si>
  <si>
    <t>FOCO CIRURGICO</t>
  </si>
  <si>
    <t>CABO FLEXÍVEL TIPO AFUMEX ISOL. 750V  -  #2,5MM²</t>
  </si>
  <si>
    <t>ELETRODUTO FLEXIVEL DE Ø3/4"</t>
  </si>
  <si>
    <t>QD-CC2</t>
  </si>
  <si>
    <t>EQUIPAMENTO  -  QD-CC2</t>
  </si>
  <si>
    <t>QD-CC3</t>
  </si>
  <si>
    <t>EQUIPAMENTO  -  QD-CC3</t>
  </si>
  <si>
    <t>QD-RPA</t>
  </si>
  <si>
    <t>EQUIPAMENTO  -  QD-RPA</t>
  </si>
  <si>
    <t>QD-TI1</t>
  </si>
  <si>
    <t>EQUIPAMENTO  -  QD-T1</t>
  </si>
  <si>
    <t>TOMADA 20A/220V PADRÃO BRASILEIRO- VERMELHO -  EM CX. 4"X2"</t>
  </si>
  <si>
    <t>QD-AR1</t>
  </si>
  <si>
    <t>DISJUNTOR TERMOMAG, BIPOLAR 10A CAPAC. INTERRUP. MIN.10KA - CURVA C</t>
  </si>
  <si>
    <t>CONDUTOR DE COBRE FLEX ISOL. 1KV - 90º -  #10MM² - AFUMEX</t>
  </si>
  <si>
    <t>EQUIPAMENTO  -  QD-AR1</t>
  </si>
  <si>
    <t>PONTO PARA AR CONDICIONADO EM CONDULETE 4"X4" - 1"</t>
  </si>
  <si>
    <t>QD-AR2</t>
  </si>
  <si>
    <t>EQUIPAMENTO  -  QD-AR2</t>
  </si>
  <si>
    <t>QD-AR3</t>
  </si>
  <si>
    <t>BUCHA E ARRUELA DE ALUMÍNIO Ø 2"</t>
  </si>
  <si>
    <t>EQUIPAMENTO  -  QD-AR3</t>
  </si>
  <si>
    <t>QD-AR4</t>
  </si>
  <si>
    <t>EQUIPAMENTO  -  QD-AR4</t>
  </si>
  <si>
    <t>QD-AR5</t>
  </si>
  <si>
    <t>EQUIPAMENTO  -  QD-AR5</t>
  </si>
  <si>
    <t>QD-AR6</t>
  </si>
  <si>
    <t>DISJUNTOR TERMOMAGNÉTICO TRIPOLAR 50A CAPAC. INTERRUP. MIN.65KA - CURVA C</t>
  </si>
  <si>
    <t>EQUIPAMENTO  -  QD-AR6</t>
  </si>
  <si>
    <t>QD-AR7</t>
  </si>
  <si>
    <t>DISJUNTOR TERMOMAG, BIPOLAR 16A CAPAC. INTERRUP. MIN.10KA - CURVA C</t>
  </si>
  <si>
    <t>EQUIPAMENTO  -  QD-AR7</t>
  </si>
  <si>
    <t>QD-AR8</t>
  </si>
  <si>
    <t>EQUIPAMENTO  -  QD-AR8</t>
  </si>
  <si>
    <t>QD-AR9</t>
  </si>
  <si>
    <t>EQUIPAMENTO  -  QD-AR9</t>
  </si>
  <si>
    <t>QD-AR10</t>
  </si>
  <si>
    <t>EQUIPAMENTO  -  QD-AR10</t>
  </si>
  <si>
    <t>QD-AR11</t>
  </si>
  <si>
    <t>DISJUNTOR TERMOMAGNÉTICO TRIPOLAR 125A CAPAC. INTERRUP. MIN.65KA, MODELO EZC/NS</t>
  </si>
  <si>
    <t>EQUIPAMENTO  -  QD-AR11</t>
  </si>
  <si>
    <t>QD-AR12</t>
  </si>
  <si>
    <t>DISJUNTOR TERMOMAGNÉTICO TRIPOLAR 200A CAPAC. INTERRUP. MIN.65KA - CURVA C</t>
  </si>
  <si>
    <t>DISJUNTOR TERMOMAG, TRIPOLAR 16A CAPAC. INTERRUP. MIN.10KA - CURVA C</t>
  </si>
  <si>
    <t>EQUIPAMENTO  -  QD-AR12</t>
  </si>
  <si>
    <t>DETECÇÃO E ALARME DE INCËNDIO</t>
  </si>
  <si>
    <t xml:space="preserve">EQUIPAMENTOS INFRAESTRUTURA </t>
  </si>
  <si>
    <t>EQUIPAMENTOS SISTEMA DE DETEÇÃO E ALARME DE INCENDIO</t>
  </si>
  <si>
    <t>PAINEL ENDEREÇAVEL SIGMA 485-E –V5A</t>
  </si>
  <si>
    <t>SUPERVISORIO IRIRS C/ SOFTWARE</t>
  </si>
  <si>
    <t>DETECTOR PONTUAL CONVENCIONAL ÓPTICO DE FUMAÇA C/BASE MOD. T3-0022+01 MÓDULO DE CIRCUITO ENDEREÇAMENTO / MOD. T1-0027 - EM CAIXA DE PVC VERMELHA REDONDA</t>
  </si>
  <si>
    <t xml:space="preserve">FONTE AUXILIAR </t>
  </si>
  <si>
    <t>POSTE DE CONCRETO DAN B/200/7,2M</t>
  </si>
  <si>
    <t>CABEÇOTE DE ALUMÍNIO FUNDIDO Ø3"</t>
  </si>
  <si>
    <t>CAIXA DE PASSAGEM METÁLICA MED. (80X80X13,5CM).</t>
  </si>
  <si>
    <t>CAIXA TIPO D.G. N°5 MED.(80X80X135)CM A PROVA DE TEMPO</t>
  </si>
  <si>
    <t>CAIXA TIPO D.G. N°5 MED.(120X120X135)CM</t>
  </si>
  <si>
    <t>ELETRODUTO DE PVC RIGIDO 3" C/ LUVA</t>
  </si>
  <si>
    <t>CAIXA DE PASSAGEM EM ALVENARIA TIPO R2 C/ TAMPA DE FERRO E ARO TP2F</t>
  </si>
  <si>
    <t>CABO TELEFONICO EXTERNO - CTP APL 50-50</t>
  </si>
  <si>
    <t xml:space="preserve">PLANTA BAIXA PAV. TÉRREO RACK "A" - 156 PONTOS </t>
  </si>
  <si>
    <t>RACK 19" X 44U'S X 770MM TIPO AUTO PORTANTE C/ PORTA EM ACRILICO E CHAVE FRONTAL E LATERAL, COM 4 VENTILADORES DE TETO, C/ DUAS BANDEJAS FIXAS E 1 BANDEJA MÓVEL E GUIA VERTICAL.</t>
  </si>
  <si>
    <t>DISTRIBUIDORA EXTERNO TIPO DIL (600X600X120MM) DE EMBUTIR</t>
  </si>
  <si>
    <t>SWITCH 24 PORTAS 10/100/1000, MARCA HP , REF J9561 BR</t>
  </si>
  <si>
    <t xml:space="preserve">VOICE PAINEL 50P RJ45-IDC CAT.6 (AMP) </t>
  </si>
  <si>
    <t xml:space="preserve">PATCH PANEL CAT. 6 - 24PORTAS (AMP) </t>
  </si>
  <si>
    <t xml:space="preserve">PLAQUETA P/ IDENTIFICAÇÃO DE FO EM ABS 10X06 CM </t>
  </si>
  <si>
    <t xml:space="preserve">CORDAO OPTICO DUPLEX SM SC(PC)/SC(PC) 2,5 </t>
  </si>
  <si>
    <t xml:space="preserve">DIO 24P 1UX300MM MOVEL C/ BANDEJA P/ FUSÃO SC </t>
  </si>
  <si>
    <t>CONVERSOR DE MIDIA SM - 100BFX SC FT-802S15 - 2 PONTAS DA FIBRA.</t>
  </si>
  <si>
    <t xml:space="preserve">PIG TAIL SIMPLEX SM DC PC 1,5M (AZUL) </t>
  </si>
  <si>
    <t xml:space="preserve">ADAPTADOR OPTICO SIMPLEX SM SC-PC-SC-PC  </t>
  </si>
  <si>
    <t xml:space="preserve">PATCH CORD CAT.6 - 1,5M VERDE (AMP) - TELEFONIA </t>
  </si>
  <si>
    <t>PATCH CORD CAT.6 - 1,5M AZUL  (AMP) - REDE</t>
  </si>
  <si>
    <t>CABO CCI 50-50</t>
  </si>
  <si>
    <t>CAIXA DE PASSAGEM METÁLICA MED. 20X20X12 CM</t>
  </si>
  <si>
    <t>UNIDUT CÔNICO Ø1"</t>
  </si>
  <si>
    <t xml:space="preserve">PLANTA BAIXA 1ºPAV. RACK "B1" E "B2" - 252 PONTOS </t>
  </si>
  <si>
    <t>CAIXA TIPO DG (800X800X135MM) DE EMBUTIR</t>
  </si>
  <si>
    <t>CAIXA TIPO PABX (800X800X135MM) DE EMBUTIR</t>
  </si>
  <si>
    <t>PLACA 4X2" PARA 1 (UMA) TOMADA DE LOGICA TIPO RJ45 CAT. 6 - PARA RELÓGIO DIGITAL</t>
  </si>
  <si>
    <t>CFTV - 1ºPAV.</t>
  </si>
  <si>
    <t>CABO UTP CAT. 5E</t>
  </si>
  <si>
    <t>ELETRODUTO FLEXÍVEL Ø1"</t>
  </si>
  <si>
    <t>CFTV - 2ºPAV.</t>
  </si>
  <si>
    <t>RACK 19" X 10U'S X 770MM DE PAREDE C/ PORTA EM ACRILICO E CHAVE FRONTAL E LATERAL PARA CFTV</t>
  </si>
  <si>
    <t>CABO UTP CAT. 6 COR DIFERENTE DO CABEAMENTO ESTRUTURADO</t>
  </si>
  <si>
    <t>CHAMADA DE ENFERMAGEM</t>
  </si>
  <si>
    <t>CONSULTAR A EMPRESA SINCRON PARA ESPECIFICAO DAS CENTRAIS DE CHAMADA DE EMERGENCIA. WWW.SINCRON.COM.BR</t>
  </si>
  <si>
    <t>ESTAÇÃO DE CHAMADA EM CX 4"X2" EM PAINEL DE CABECEIRA INSTALAÇÃO EMBUTIDA COM PERA DE ACIONAMENTO</t>
  </si>
  <si>
    <t>ESTAÇÃO DE BANHEIRO EM CX 4"X2" ACIONADO POR PULSADOR</t>
  </si>
  <si>
    <t>SINALEIRO DE PORTA PARA CHAMADA DE ENFERMAGEM, "SISTEMA STANDARD COM TRANSFERENCIA SINCRON" COM PLACA 4"X2"</t>
  </si>
  <si>
    <t>CENTRAL DE CHAMADA DE ENFERMAGEM PARA ATÉ 32 PONTOS DE LED´s E ESPAÇO PARA I9DENTIFICAÇÃO DO HOSPITAL E FONTE 12 VCC.(SITEMA MASTER)</t>
  </si>
  <si>
    <t>CX. DE CONCRETO MED. 30X30X30CM</t>
  </si>
  <si>
    <t>CONDUTOR DE COBRE NÚ #50MM² - ATERRAMENTO</t>
  </si>
  <si>
    <t>CONDUTOR DE COBRE NÚ #35MM² - DESCIDA EMBUTIDA NO REBOCO</t>
  </si>
  <si>
    <t>PRESILHA EM LATÃO TEL 744, PARA EMBUTIR NA DESCIDA DO SPDA</t>
  </si>
  <si>
    <t>PARAFUSO C/ BUCHA E ARRUELA S8 - CABEÇA SEXTAVADA</t>
  </si>
  <si>
    <t>TERMINAL AÉREO 60CM EM BARRA CHATA DE ALUMINIO REF TEL 922</t>
  </si>
  <si>
    <t>BARRA CHATA DE ALUMÍNIO BARRA DE 3M, 3/4X1/4" - REF TEL 770 - CAPTAÇÃO</t>
  </si>
  <si>
    <t>CONDUTOR DE COBRE NÚ #16MM² - EQUIPOTENCIALIZAÇÃOS</t>
  </si>
  <si>
    <t>CAIXA DE EQUIPOTENCIALIDADE COM BARRAMENTO 60X60X12 CM</t>
  </si>
  <si>
    <t>HASTE DE COBRE 5/8"X3,0M C/ CONECTOR GAR</t>
  </si>
  <si>
    <t>ELETROCALHA 200X100X3000MM C/TAMPA - CHAPA18, INCL. CONEXÕES, SUPORTE - CONF. PROJETO</t>
  </si>
  <si>
    <t>REVESTIMENTO DE PASTILHA 2,0X2,0CM</t>
  </si>
  <si>
    <t>ELETROBOMBA DE INCÊNDIO CENTRÍFUGA MONOESTÁGIO VAZÃO = 18,75 M³/H - ALTURA MANOMÉTRICA = 44,0 M.C.A MODELO BC 22 R 1.1/4 COM POTÊNCIA DE 7,5CV E ROTOR 184MM MARCA SCHINEIDER</t>
  </si>
  <si>
    <t>TUBOS E CONEXÕES DE COBRE PARA REDE DE INCÊNDIO</t>
  </si>
  <si>
    <t>TUBO DE COBRE 66MM, INCLUSO CONEXÕES - FORNECIMENTO E INSTALACAO</t>
  </si>
  <si>
    <t>TUBO DE COBRE (1/4") 6,35MM, INCLUSIVE CONEXÕES - FORNEC. E INSTALACAO</t>
  </si>
  <si>
    <t>MURO/MURETA EM TIJOLO CERAMICO FURADO 10X20X20CM, 1 VEZ, ASSENTADO EM ARGAMASSA TRACO 1:2:8 (CIMENTO, CAL E AREIA), JUNTAS 12MM, INCLUSO FUNDAÇÃO E ESTRUTURA</t>
  </si>
  <si>
    <t>ENCARGOS SOCIAIS COMPLEMENTARES (VALE TRANSPORTE, VALE COMPRAS, CAFÉ DA MANHÃ E EPI's)</t>
  </si>
  <si>
    <t>ESTABELEC.:</t>
  </si>
  <si>
    <t>MUNIC.:</t>
  </si>
  <si>
    <t>TIPO OBRA:</t>
  </si>
  <si>
    <t>% NO PERIODO</t>
  </si>
  <si>
    <t>VALOR DA PARCELA CONSIDERANDO O DESCONTO PROPOSTO</t>
  </si>
  <si>
    <t>MURO/MURETA EM TIJOLO CERAMICO FURADO 10X20X20CM, 1/2 VEZ, ASSENTADO EM ARGAMASSA TRACO 1:2:8 (CIMENTO, CAL E AREIA), JUNTAS 12MM, INCLUSO FUNDAÇÃO E ESTRUTURA</t>
  </si>
  <si>
    <t>MEIO-FIO (GUIA) DE CONCRETO PRE-MOLDADO, DIMENSOES 12X15X30X100CM (FACE SUPERIOR X FACE INFERIOR X ALTURA X COMPRIMENTO), REJUNTADO C/ARGAMASSA 1:4 CIMENTO:AREIA, INCLUINDO ESCAVACAO E REATERRO.</t>
  </si>
  <si>
    <t>EXECUCAO DE DRENO COM MANTA GEOTEXTIL 200 G/M2</t>
  </si>
  <si>
    <t>TUBO CONCRETO SIMPLES DN 300 MM PARA DRENAGEM - FORNECIMENTO E INSTALACAO</t>
  </si>
  <si>
    <t>TUBO CONCRETO SIMPLES DN 400 MM PARA DRENAGEM - FORNECIMENTO E INSTALACAO</t>
  </si>
  <si>
    <t>BOCA DE LOBO EM ALVENARIA TIJOLO MACICO, REVESTIDA C/ ARGAMASSA DE CIMENTO E AREIA 1:3, SOBRE LASTRO DE CONCRETO 10CM E TAMPA DE CONCRETO ARMADO</t>
  </si>
  <si>
    <t>TUBO DE ACO GALVANIZADO COM COSTURA 1.1/4" (32MM), INCLUSIVE CONEXOES - FORNECIMENTO E INSTALACAO</t>
  </si>
  <si>
    <t>TORNEIRA DE BOIA REAL 1" COM BALAO PLASTICO - FORNECIMENTO E INSTALACAO</t>
  </si>
  <si>
    <t>TUBO PVC SOLDAVEL AGUA FRIA DN 20MM, INCLUSIVE CONEXOES - FORNECIMENTO E INSTALACAO</t>
  </si>
  <si>
    <t>TUBO PVC SOLDAVEL AGUA FRIA DN 40MM, INCLUSIVE CONEXOES - FORNECIMENTO E INSTALACAO</t>
  </si>
  <si>
    <t>TUBO PVC SOLDAVEL AGUA FRIA DN 110 MM, INCLUSIVE CONEXOES - FORNECIMENTO E INSTALACAO.</t>
  </si>
  <si>
    <t>VALVULA DE RETENCAO VERTICAL Ø 32MM (1.1/4") - FORNECIMENTO E INSTALACAO</t>
  </si>
  <si>
    <t>VALVULA DE RETENCCAO HORIZONTAL Ø 65MM (2.1/2") - FORNECIMENTO E INSTALACAO</t>
  </si>
  <si>
    <t>REGISTRO DE GAVETA COM CANOPLA Ø 32MM (1.1/4") - FORNECIMENTO E INSTALACAO</t>
  </si>
  <si>
    <t>CALHA EM CONCRETO SIMPLES, MEIA CANA DE CONCRETO, DIAMETRO 300 MM</t>
  </si>
  <si>
    <t>REATERRO APILOADO EM CAMADAS 0,20M, UTILIZANDO MATERIAL ARGILO - ARENOSO ADQUIRIDO EM JAZIDA, J A CONSIDERANDO UM ACRESCIMO DE 25% NO VOLUME DOMATERIAL ADQUIRIDO, NAO CONSIDERANDO O TRANSPORTE ATE O REATERRO</t>
  </si>
  <si>
    <t>FORMA PARA ESTRUTURAS DE CONCRETO (PILAR, VIGA E LAJE) EM CHAPA DE MADEIRA COMPENSADA RESINADA, DE 1,10 X 2,20, ESPESSURA = 12 MM, 02 UTILIZACOES. (FABRICACAO, MONTAGEM E DESMONTAGEM)</t>
  </si>
  <si>
    <t>MURO DE ARRIMO DE ALVENARIA DE TIJOLOS MACIÇOS</t>
  </si>
  <si>
    <t>VERGA, CONTRAVERGA, 10X10CM EM CONCRETO PRÉ-MOLDADO FCK=20MPA (PREPARO COM BETONEIRA) AÇO CA60, BITOLA FINA, INCLUSIVE FORMAS TABUA 3A.</t>
  </si>
  <si>
    <t>PISO MANTA VINILICA CONDUTIVO, INCLUSO RODAPÉ</t>
  </si>
  <si>
    <t>PISO FULGET, INCLUSO RODAPÉ</t>
  </si>
  <si>
    <t>CHAPISCO EM PAREDES INTERNAS TRACO 1:4 (CIMENTO E AREIA), ESPESSURA 0,5CM, PREPARO MECANICO</t>
  </si>
  <si>
    <t>PISO GRANILITE, CONF. PROJETO</t>
  </si>
  <si>
    <t>PORTA DE MADEIRA COMPENSADA LISA PARA PINTURA, 1,20X2,10M, INCLUSO ADUELA 2A, ALIZAR 2A E DOBRADICA</t>
  </si>
  <si>
    <t>PORTA DE MADEIRA COMPENSADA LISA PARA PINTURA, 0,80X2,10M, REVESTIMENTO PLUMBIFERO - COMPLETA</t>
  </si>
  <si>
    <t>PORTA DE MADEIRA COMPENSADA LISA PARA PINTURA, 1,20X2,10M, REVESTIMENTO PLUMBIFERO - COMPLETA</t>
  </si>
  <si>
    <t>MADEIRA</t>
  </si>
  <si>
    <t>ALUMINIO</t>
  </si>
  <si>
    <t>JANELA DE ALUMINIO DE CORRER / GUILHOTINA / FIXO - CONF. PROJETO</t>
  </si>
  <si>
    <t>PORTA DE ALUMINIO CORRER 1 OU 2 FOLHAS, COMPLETA</t>
  </si>
  <si>
    <t>FERRO</t>
  </si>
  <si>
    <t>GUARDA-CORPO EM TELA ARTISTICA GALVANIZADO ESTRUTURADO EM TUBO DE AÇO GALVANIZADO</t>
  </si>
  <si>
    <t>PORTA/GRADE EM FERRO COM TELA METALICA DE ABRIR 1FL /2FL, COMPLETA</t>
  </si>
  <si>
    <t>ALÇAPÃO</t>
  </si>
  <si>
    <t>VIDROS</t>
  </si>
  <si>
    <t>VIDRO MINIBOREAL, FORNECIMENTO E INSTALACAO, INCLUSIVE MASSA PARA VEDACAO</t>
  </si>
  <si>
    <t>SOLEIRA / PEITORIL</t>
  </si>
  <si>
    <t>BANCADA EM GRANITO L=60CM,CONF. PROJETO</t>
  </si>
  <si>
    <t>8.30</t>
  </si>
  <si>
    <t>8.31</t>
  </si>
  <si>
    <t>8.32</t>
  </si>
  <si>
    <t>8.33</t>
  </si>
  <si>
    <t>8.34</t>
  </si>
  <si>
    <t>8.35</t>
  </si>
  <si>
    <t>8.37</t>
  </si>
  <si>
    <t>8.38</t>
  </si>
  <si>
    <t>8.39</t>
  </si>
  <si>
    <t>8.40</t>
  </si>
  <si>
    <t>8.41</t>
  </si>
  <si>
    <t>3.7</t>
  </si>
  <si>
    <t>5.9</t>
  </si>
  <si>
    <t>ORGÃO:</t>
  </si>
  <si>
    <t>TABELAS DE REFERÊNCIA: SEIL/PRED (JUNHO2013), SINAPI/PR (JUNHO/2013) e SINDUSCON (JUNHO 2013)</t>
  </si>
  <si>
    <t>ART N°:</t>
  </si>
  <si>
    <t>RESPONSÁVEL TÉCNICO:</t>
  </si>
  <si>
    <t>QUANTI DADE</t>
  </si>
  <si>
    <t>CUSTO TOTAL (R$)</t>
  </si>
  <si>
    <t>N° DE HORAS TRABALHADAS POR SERVIÇO</t>
  </si>
  <si>
    <t>ENCARGOS SOCIAIS COMPLEMENTARES</t>
  </si>
  <si>
    <t>LETRA DE ACO INOX NO22 ALT=20CM FORNECIMENTO E COLOCACAO</t>
  </si>
  <si>
    <t>10.37</t>
  </si>
  <si>
    <t>10.66</t>
  </si>
  <si>
    <t>10.78</t>
  </si>
  <si>
    <t>10.80</t>
  </si>
  <si>
    <t>10.81</t>
  </si>
  <si>
    <t>10.106</t>
  </si>
  <si>
    <t>10.107</t>
  </si>
  <si>
    <t>11.4</t>
  </si>
  <si>
    <t>11.5</t>
  </si>
  <si>
    <t>11.6</t>
  </si>
  <si>
    <t>11.7</t>
  </si>
  <si>
    <t xml:space="preserve">DEMAIS CUSTOS </t>
  </si>
  <si>
    <t>12.1</t>
  </si>
  <si>
    <t>12.2</t>
  </si>
  <si>
    <t>12.3</t>
  </si>
  <si>
    <t>12.5</t>
  </si>
  <si>
    <t>12.6</t>
  </si>
  <si>
    <t>12.7</t>
  </si>
  <si>
    <t>12.8</t>
  </si>
  <si>
    <t>12.9</t>
  </si>
  <si>
    <t>12.10</t>
  </si>
  <si>
    <t>12.11</t>
  </si>
  <si>
    <t>12.12</t>
  </si>
  <si>
    <t>12.13</t>
  </si>
  <si>
    <t>12.14</t>
  </si>
  <si>
    <t>12.15</t>
  </si>
  <si>
    <t>12.17</t>
  </si>
  <si>
    <t>12.18</t>
  </si>
  <si>
    <t>12.19</t>
  </si>
  <si>
    <t>13.2</t>
  </si>
  <si>
    <t>DIVISORIA EM GRANITO CINZA, ESP=3CM, POLIDO DUAS FACES, INCLUSIVE ASSENTAMENTO, CONSIDERANDO 5% DE PERDAS PARA O GRANITO</t>
  </si>
  <si>
    <t>PINTURA COM TINTA ACRILICA PARA DEMARCAÇÃO DE VAGAS, SIMBOLOS PNE</t>
  </si>
  <si>
    <t>REVESTIMENTO ARGAMASSA BARITA</t>
  </si>
  <si>
    <t>m2</t>
  </si>
  <si>
    <t>CONDICIONADOR DE AR TIPO SPLIT SYSTEM,MODELO DE REFERÊNCIA HITACHI  RVT100+RTC100+ RAP120DS GÁS ECOLÓGICO R410A, CONDENSADORA AXIAL COM DESCARGA SUPERIOR, VÁLVULA DE EXPANSÃO TERMOSTÁTICA, SERPENTINA GOLD COASTED,CONTROLE PROPORCIONAL LINEAR DE CAPACIDADE POR SISTEMA INVERTER VERDADEIRO E CONTROLE MICROPROCESSADO CENTRALIZADO COM MONITORAMENTO REMOTO VIA WEB E SOFTWARE LIVRE.</t>
  </si>
  <si>
    <t>CONDICIONADOR DE AR TIPO SPLIT, EVAPORADOR MODELO "HI-WALL",  MOD. REFERÊNCIA ASBA/AOBA 09 LG -  COM CONTROLE REMOTO SEM FIO - SISTEMA DE CONTROLE DE CAPACIDADE PROPORCIONAL LINEAR TIPO INVERTER, GÁS REFRIGERANTE ECOLÓGICO R410A, CAPACIDADE 9.000 BTU/H - REFRIGERAÇÃO E AQUECIMENTO, MARCA FUJITSU OU SIMILAR</t>
  </si>
  <si>
    <t>CONDICIONADOR DE AR TIPO SPLIT, EVAPORADOR MODELO "HI-WALL",  MOD. REFERÊNCIA ASBA/AOBA 12 LG -  COM CONTROLE REMOTO SEM FIO - SISTEMA DE CONTROLE DE CAPACIDADE PROPORCIONAL LINEAR TIPO INVERTER, GÁS REFRIGERANTE ECOLÓGICO R410A, CAPACIDADE 12.000 BTU/H - REFRIGERAÇÃO E AQUECIMENTO, MARCA FUJITSU OU SIMILAR</t>
  </si>
  <si>
    <t>CONDICIONADOR DE AR TIPO SPLIT, EVAPORADOR MODELO "HI-WALL",  MOD. REFERÊNCIA ASBA/AOBA 18 LE -  COM CONTROLE REMOTO SEM FIO - SISTEMA DE CONTROLE DE CAPACIDADE PROPORCIONAL LINEAR TIPO INVERTER, GÁS REFRIGERANTE ECOLÓGICO R410A, CAPACIDADE 18.000 BTU/H - REFRIGERAÇÃO E AQUECIMENTO, MARCA FUJITSU OU SIMILAR</t>
  </si>
  <si>
    <t>CONDICIONADOR DE AR TIPO SPLIT, EVAPORADOR MODELO "HI-WALL",  MOD. REFERÊNCIA ASBA/AOBA 30 L -  COM CONTROLE REMOTO SEM FIO - SISTEMA DE CONTROLE DE CAPACIDADE PROPORCIONAL LINEAR TIPO INVERTER, GÁS REFRIGERANTE ECOLÓGICO R410A, CAPACIDADE 30.000 BTU/H - REFRIGERAÇÃO E AQUECIMENTO, MARCA FUJITSU OU SIMILAR</t>
  </si>
  <si>
    <t>CONDICIONADOR DE AR TIPO SPLIT, EVAPORADOR MODELO, TIPO TETO DE EMBUTIR PRÓPRIA PARA DUTOS DE AR, ALTA PRESSÃO, BUILD IN, MOD. REFERÊNCIA RPI6.0FSNB1+RAA060AIV COM CONTROLE REMOTO SEM FIO - CAPACIDADE 60.000BTU/H -  REFRIGERANTE R 410A, MARCA HITACHI INVERTER OU SIMILAR</t>
  </si>
  <si>
    <t>INTERLIGAÇÃO ELÉTRICA E DE LÓGICA COMPOSTA POR CABOS DE FORÇA ENTRE EQUIPAMENTOS E PONTO DE FORÇA IMEDIATAMENTE ANEXO, E CABOS DE COMANDO ENTRE EVAPORADORA E CONDENSADORA, COMPLETOS, COM CONDULETES, CAIXAS DE PASSAGENS, IDENTIFICAÇÕES, ACOPLAMENTOS E ACESSÓRIOS</t>
  </si>
  <si>
    <t>TUBULAÇÃO DE COBRE RECOZIDO COM PAREDE 1/32", ISOLADA TERMICAMENTE COM BORRACHA ELASTOMÉRICA DE 15 MM DE ESPESSURA E PROTEÇÃO MECÂNICA SUPERFICIAL EM TODA A ÁREA - DIÂMETROS 1. 1/8" E 5/8"</t>
  </si>
  <si>
    <t>VENTILADOR DE AR - MARCA BERLINER LUFT (OU SIMILAR) - VAZÃO 2.500m3/h PRESSÃO 25mmca - MOD. BBL200 - CONSUMO 1,10Kw - 4 POLOS- TRIFÁSICO 220/380V - 60Hz</t>
  </si>
  <si>
    <t>VENTILADOR DE AR - MARCA BERLINER LUFT (OU SIMILAR) - VAZÃO 2.600m3/h PRESSÃO 95mmca - MOD. BBL250 - CONSUMO 1,50Kw - 4 POLOS- TRIFÁSICO 220/380V - 60Hz</t>
  </si>
  <si>
    <t>VENTILADOR DE AR - MARCA BERLINER LUFT (OU SIMILAR) - VAZÃO 7.000m3/h PRESSÃO 95mmca - MOD. BBL350 - CONSUMO 3,80Kw - 4 POLOS- TRIFÁSICO 220/380V - 60Hz</t>
  </si>
  <si>
    <t>FILTROS DE AR E ACESSÓRIOS</t>
  </si>
  <si>
    <t>CAIXA DE FILTRAGEM ESTANQUE COM MONTAGEM AUTOPORTANTE, TIPO MULTIPLOS FILTROS, COM ACOPLAMENTOS PARA DUTOS DE AR NAS DUAS EXTREMIDADES, COM SISTEMA DE FIXAÇÃO DE FILTROS COM VEDAÇÃO DE SEGURANÇA, SISTEMA DE TROCA DE FILTROS TIPO GAVETA OPOSTA PROTEGIDA COM DISPOSITIVO PARA INTERLIGAÇÃO DE RECIPIENTE DE PROTEÇÃO, DOTADO DE FILTROS G4+F8+A3, MEDIDAS MÍNIMAS 100 X 40 X 120 CM, REFERÊNCIA VECO, VAZÃO DE AR DE 7.000 M³/H, PERDA DE CARGA MÁXIMA COM FILTRO SATURADO DE 100 MMCA, CONFORME INDICAÇÃO EM PROJETO.</t>
  </si>
  <si>
    <t>CAIXA DE FILTRAGEM ESTANQUE COM MONTAGEM AUTOPORTANTE, TIPO MULTIPLOS FILTROS, COM ACOPLAMENTOS PARA DUTOS DE AR NAS DUAS EXTREMIDADES, COM SISTEMA DE FIXAÇÃO DE FILTROS COM VEDAÇÃO DE SEGURANÇA, SISTEMA DE TROCA DE FILTROS TIPO GAVETA OPOSTA PROTEGIDA COM DISPOSITIVO PARA INTERLIGAÇÃO DE RECIPIENTE DE PROTEÇÃO, DOTADO DE FILTROS G4+F8+A3, MEDIDAS MÍNIMAS 60 X 30 X 60 CM, REFERÊNCIA VECO, VAZÃO DE AR DE 2.600 M³/H, PERDA DE CARGA MÁXIMA COM FILTRO SATURADO DE 100 MMCA, CONFORME INDICAÇÃO EM PROJETO.</t>
  </si>
  <si>
    <t>DIFUSORES / GRELHAS / VENEZIANAS / DAMPER</t>
  </si>
  <si>
    <t>DAMPER PARA REGULAGEM MANUAL DE VAZÃO COM LÂMINAS OPOSTAS MARCA TROPICAL (OU SIMILAR) MOD. DCV - 300x300mm</t>
  </si>
  <si>
    <t>DIFUSOR PARA INSUFLAMENTO DE AR COM REGISTRO - MARCA TROPICAL - MOD. DI41+RG-15"x15"</t>
  </si>
  <si>
    <t>DIFUSOR PARA INSUFLAMENTO DE AR COM REGISTRO E CAIXA PLENUM BOCAL Ø250mm - MARCA TROPICAL - MOD. DI41+RG+PL-12"x12"</t>
  </si>
  <si>
    <t>GRELHA PARA INSUFLAMENTO DE AR COM REGISTRO - MARCA TROPICAL (OU SIMILAR) - MOD. DH+RG - 150x150mm</t>
  </si>
  <si>
    <t>GRELHA PARA RETORNO DE AR COM REGISTRO - MARCA TROPICAL (OU SIMILAR) - MOD. RHN+RG - 500x250mm</t>
  </si>
  <si>
    <t>GRELHA PARA RETORNO DE AR MARCA TROPICAL (OU SIMILAR) MOD. SV+RG - 400x600mm</t>
  </si>
  <si>
    <t>VENEZIANA PARA TOMADA DE AR EXTERNO COM FILTRO G4 - MARCA TROPICAL MARCA TROPICAL (OU SIMILAR) - MOD. TAE+COMPLETA - 200x200mm</t>
  </si>
  <si>
    <t>VENEZIANA PARA TOMADA DE AR EXTERNO COM FILTRO G4 - MARCA TROPICAL MARCA TROPICAL (OU SIMILAR) - MOD. TAE+COMPLETA - 400x400mm</t>
  </si>
  <si>
    <t>VENEZIANA PARA TOMADA DE AR EXTERNO COM FILTRO G4 - MARCA TROPICAL MARCA TROPICAL (OU SIMILAR) - MOD. TAE+COMPLETA - 700x150mm</t>
  </si>
  <si>
    <t>REDE DE DUTO FLEXIVEL</t>
  </si>
  <si>
    <t>DUTO FLEXÍVEL COM ISOLAMENTO TÉRMICO - MARCA WESTAFLEX  - MOD. VENTILWEST - Ø300mm, COM ACESSÓRIOS DE FIXAÇÃO TAIS COMO COLARINHOS, ABRAÇADEIRAS E FITAS DE VEDAÇÃO</t>
  </si>
  <si>
    <t>DUTO FLEXÍVEL COM ISOLAMENTO TÉRMICO- MARCA WESTAFLEX  - MOD. VENTILWEST - Ø250mm, COM ACESSÓRIOS DE FIXAÇÃO TAIS COMO COLARINHOS, ABRAÇADEIRAS E FITAS DE VEDAÇÃO</t>
  </si>
  <si>
    <t>REDE DE DUTO FLEXÍVEL SEM ISOLAMENTO TÉRMICO - MARCA WESTAFLEX  - MOD. POLYWEST - Ø100mm, COM ACESSÓRIOS DE FIXAÇÃO TAIS COMO COLARINHOS, ABRAÇADEIRAS E FITAS DE VEDAÇÃO</t>
  </si>
  <si>
    <t>REDE DE DUTOS RÍGIDA - AÇO GALVANIZADO</t>
  </si>
  <si>
    <t>DUTO DE AR CONFECCIONADO EM CHAPA DE AÇO GALVANIZADO, PADRÃO SMACNA, SEGUINDO NORMAS ABNT NBR 6401, , COM SISTEMA DE VEDAÇÃO ESTANQUE, MONTADO COM SISTEMA FLANGEADO, REFERÊNCIA POWERMATIC,  E ISOLADO TERMICAMENTE COM MANTA DE LÃ DE ROCHA DENSIDADE DE 50 KG/M³ E ESPESSURA DE 25 MM - CHAPA BITOLA #26 / #24 / #22 / #18</t>
  </si>
  <si>
    <t>EXPURGO EM INOX</t>
  </si>
  <si>
    <t>CORTINA PARA LEITO</t>
  </si>
  <si>
    <t>PORTA DE MADEIRA DE CORRER 0,80X2,10M, 1 FOLHA - COMPLETA</t>
  </si>
  <si>
    <t>VISOR PLUMBIFERO</t>
  </si>
  <si>
    <t>JANELA DE ALUMINIO VENEZIANA FIXA</t>
  </si>
  <si>
    <t>CONJUNTO DE VIDRO TEMPERADO COM PORTAS E JANELAS, CONF. PROJETO</t>
  </si>
  <si>
    <t>PORTA DE ALUMINIO ABRIR 1 OU 2 FOLHAS COM CHAPA, COMPLETA</t>
  </si>
  <si>
    <t>12.20</t>
  </si>
  <si>
    <t>12.21</t>
  </si>
  <si>
    <t>12.22</t>
  </si>
  <si>
    <t>12.23</t>
  </si>
  <si>
    <t>12.24</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</si>
  <si>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</si>
  <si>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</si>
  <si>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</si>
  <si>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</si>
  <si>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</si>
  <si>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</si>
  <si>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</si>
  <si>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</si>
  <si>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</si>
  <si>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</si>
  <si>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</si>
  <si>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</si>
  <si>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</si>
  <si>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</si>
  <si>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</si>
  <si>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</si>
  <si>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</si>
  <si>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</si>
  <si>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</si>
  <si>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</si>
  <si>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</si>
  <si>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</si>
  <si>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</si>
  <si>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CAIXA DE LIGAÇÃO DE PVC RÍGIDO PARA ELETRODUTO ROSCÁVEL, RETANGULAR, DIMENSÕES 4 X 2"</t>
  </si>
  <si>
    <t>CONDULETE 3/4" EM LIGA DE ALUMÍNIO FUNDIDO - FORNECIMENTO E INSTALACAO</t>
  </si>
  <si>
    <t>ELETRODUTO DE PVC RÍGIDO ROSCÁVEL  20 MM (3/4") FORNEC E INSTALACAO, INCL. CONEXÕES</t>
  </si>
  <si>
    <t>ELETRODUTO DE PVC RIGIDO ROSCAVEL DN 25MM (1") INCL CONEXOES, FORNECIMENTO E INSTALACAO</t>
  </si>
  <si>
    <t>PERFILADO 38X38X6000MM CHAPA 18 -  INCL.CONEXÕES E SUPORTE - COMPLETO CONF. PROJETO</t>
  </si>
  <si>
    <t>13.3</t>
  </si>
  <si>
    <t>13.4</t>
  </si>
  <si>
    <t>13.5</t>
  </si>
  <si>
    <t>13.6</t>
  </si>
  <si>
    <t>13.7</t>
  </si>
  <si>
    <t>13.8</t>
  </si>
  <si>
    <t>13.9</t>
  </si>
  <si>
    <t>13.10</t>
  </si>
  <si>
    <t>13.11</t>
  </si>
  <si>
    <t>13.13</t>
  </si>
  <si>
    <t>13.14</t>
  </si>
  <si>
    <t>13.15</t>
  </si>
  <si>
    <t>13.16</t>
  </si>
  <si>
    <t>13.17</t>
  </si>
  <si>
    <t>13.18</t>
  </si>
  <si>
    <t>13.19</t>
  </si>
  <si>
    <t>13.20</t>
  </si>
  <si>
    <t>CABO BLINDADO COM 4 VIAS 2,5MM2 ANTICHAMA NA COR VERMELHA CONFORME NBR-17240 ESPECIFICO  PARA DETEÇÃO DE INCÊNDIO</t>
  </si>
  <si>
    <t>SENSOR DE TEMPERATURA ESO107</t>
  </si>
  <si>
    <t>TRANSFORMADOR DE CORRENTE COM CORRENTE SECUNDARIA EM MA. STW2</t>
  </si>
  <si>
    <t>CABEAMENTO ESTRUTURADO</t>
  </si>
  <si>
    <t>15.1</t>
  </si>
  <si>
    <t>15.2</t>
  </si>
  <si>
    <t>PÁRA - RAIOS (SPDA)</t>
  </si>
  <si>
    <t xml:space="preserve">PAINEL DE DISTRIBUIÇÃO EM CHAPA DE AÇO 16USG, PINTURA EM EPOXI COR BEGE, COM TRINCO, ESPELHO INTERNO C/ PLAQUETAS DE IDENTIFICAÇÃO EM ACRÍLICO PARA CADA CIRCUITO E PORTA PROJETO. DEVERÁ ATENDER O SOLICITADO NO DIAGRAMA UNIFILAR EM PROJETO.   </t>
  </si>
  <si>
    <t>INTERRUPTOR C/ 1 TECLA SIMPLES + TOMADA 20A/127V EM CX. 4"X2"</t>
  </si>
  <si>
    <t>INTERRUPTOR C/ 2 TECLAS SIMPLES + TOMADA 20A/127V EM CX. 4"X2"</t>
  </si>
  <si>
    <t>PONTO PARA CHUVEIRO, EMBUTIDA NA PAREDE EM (CX. 4"X2") COM PLACA DE SAÍDA DE FIO.</t>
  </si>
  <si>
    <t>SEAL TUBE Ø1", INCLUSO BOX FIXO/GIRATÓRIO</t>
  </si>
  <si>
    <t>TOMADA 20A/127V PADRÃO BRASILEIRO EM CX. 4"X2"</t>
  </si>
  <si>
    <t>TOMADA DUPLA 20A/127V PADRÃO BRASILEIRO EM CX. 4"X4"</t>
  </si>
  <si>
    <t>PAINEL REPETIDOR SIGMA 485-E - RT 800</t>
  </si>
  <si>
    <t>INDICADOR AUDIOVISUAL ENDEREÇAVEL</t>
  </si>
  <si>
    <t>ACIONADOR MANUAL ENDEREÇAVEL</t>
  </si>
  <si>
    <t>PROTETOR DE SURTO PARA PROTEÇÃO DAS PLACAS</t>
  </si>
  <si>
    <t>ENTRADA DE TELEFONIA</t>
  </si>
  <si>
    <t>CÂMERA DE CFTV DAY NIGHT SONY CCD1/3 EM CX. 4"X4"</t>
  </si>
  <si>
    <t>4.2</t>
  </si>
  <si>
    <t>5.5</t>
  </si>
  <si>
    <t>5.6</t>
  </si>
  <si>
    <t>5.7</t>
  </si>
  <si>
    <t>7.7</t>
  </si>
  <si>
    <t>7.14</t>
  </si>
  <si>
    <t>7.18</t>
  </si>
  <si>
    <t>7.24</t>
  </si>
  <si>
    <t>7.25</t>
  </si>
  <si>
    <t>7.26</t>
  </si>
  <si>
    <t>7.35</t>
  </si>
  <si>
    <t>8.24</t>
  </si>
  <si>
    <t>8.25</t>
  </si>
  <si>
    <t>8.27</t>
  </si>
  <si>
    <t>8.28</t>
  </si>
  <si>
    <t>8.29</t>
  </si>
  <si>
    <t/>
  </si>
  <si>
    <t>R$ / m2</t>
  </si>
  <si>
    <t>TUBO DE COBRE CLASSE A -15MM - INCL. CONEXÕES - FORNEC. E INST. - CONF. PROJETO</t>
  </si>
  <si>
    <t>TUBO DE COBRE CLASSE A - 22MM - INCL. CONEXÕES - FORNEC. E INST. - CONF. PROJETO</t>
  </si>
  <si>
    <t>TUBO DE COBRE CLASSE A - 28MM - INCL. CONEXÕES - FORNEC. E INST. - CONF. PROJETO</t>
  </si>
  <si>
    <t xml:space="preserve"> UN</t>
  </si>
  <si>
    <t>VÁLVULA ESFERA LATÃO CROMADO 3/4"</t>
  </si>
  <si>
    <t>VÁLVULA ESFERA LATÃO CROMADO 1"</t>
  </si>
  <si>
    <t>EQUIPAMENTOS DE GASOTERAPIA</t>
  </si>
  <si>
    <t>CAIXA DE SECÇÃO COM TAMPA EM ACRÍLICO P/VÁLVULAS SECÇÃO</t>
  </si>
  <si>
    <t>CENTRAIS</t>
  </si>
  <si>
    <t>CENTRAL DE VÁCUO CLÍNICO (CONFORME MEMORIAL)</t>
  </si>
  <si>
    <t xml:space="preserve"> CJ</t>
  </si>
  <si>
    <t>CENTRAL CILINDRO RESERVA AR COMPRIMIDO (CONFORME MEMORIAL)</t>
  </si>
  <si>
    <t>PAINÉIS</t>
  </si>
  <si>
    <t>PAINÉIS SUSPENSOS (ESTATIVA)</t>
  </si>
  <si>
    <t>GASES ESPECIAIS</t>
  </si>
  <si>
    <t>MARINGÁ - PR</t>
  </si>
  <si>
    <t>Rua  Rua Adolpho Contessotto</t>
  </si>
  <si>
    <t>TRANSPORTE DE MATERIAL - BOTA-FORA, D.M.T = 10,0 KM - (1m3=1,6t)</t>
  </si>
  <si>
    <t>TRELIÇA METALICA, INCLUSO PINTURA, CONFORME PROJETO - MARQUISE</t>
  </si>
  <si>
    <t>PINTURA</t>
  </si>
  <si>
    <t>MATERIAL</t>
  </si>
  <si>
    <t>EXTINTOR DE CO2 6KG - FORNECIMENTO E INSTALACAO</t>
  </si>
  <si>
    <t>73775/1</t>
  </si>
  <si>
    <t>EXTINTOR INCENDIO TP PO QUIMICO 4KG FORNECIMENTO E COLOCACAO</t>
  </si>
  <si>
    <t>73775/2</t>
  </si>
  <si>
    <t>EXTINTOR INCENDIO AGUA-PRESSURIZADA 10L INCL SUPORTE PAREDE CARGA COMPLETA FORNECIMENTO E COLOCACAO</t>
  </si>
  <si>
    <t>73749/2</t>
  </si>
  <si>
    <t>73764/1</t>
  </si>
  <si>
    <t>PAVIMENTACAO EM BLOCOS DE CONCRETO SEXTAVADO, ESPESSURA 6 CM, JUNTA RÍGIDA, COM ARGAMASSA NO TRACO 1:4 (CIMENTO E AREIA), ASSENTADOS SOBRE COLCHAO DE PO DE PEDRA, COM APOIO DE CAMINHÃO TOCO.</t>
  </si>
  <si>
    <t>73764/5</t>
  </si>
  <si>
    <t>PAVIMENTACAO EM BLOCOS INTERTRAVADOS DE CONCRETO, ESPESSURA 8CM, FCK 35MPA, ASSENTADOS SOBRE COLCHAO DE AREIA.</t>
  </si>
  <si>
    <t>73844/2</t>
  </si>
  <si>
    <t>74012/1</t>
  </si>
  <si>
    <t>SARJETA EM CONCRETO, PREPARO MANUAL, COM SEIXO ROLADO, ESPESSURA = 8CM, LARGURA = 40CM.</t>
  </si>
  <si>
    <t>74223/1</t>
  </si>
  <si>
    <t>BANCADA EM INOX COM 1 CUBA (C/VÁLVULA E SIFÃO EM METAL CROMADOS)</t>
  </si>
  <si>
    <t>PORTA-TOALHA DE PAPEL</t>
  </si>
  <si>
    <t>AR CONDICIONADO</t>
  </si>
  <si>
    <t>INTERLIGAÇÃO ELÉTRICA COMPOSTA POR CABOS DE FORÇA ENTRE EQUIPAMENTOS E PONTO DE FORÇA IMEDIATAMENTE ANEXO, E CABOS DE COMANDO ENTRE EVAPORADORA E CONDENSADORA, COMPLETOS, COM CONDULETES, CAIXAS DE PASSAGENS, IDENTIFICAÇÕES, ACOPLAMENTOS E ACESSÓRIOS</t>
  </si>
  <si>
    <t>INTERRUPTOR DIFERENCIAL 4X63A SENS. 30MA (TETRAPOLAR)</t>
  </si>
  <si>
    <t>TOTAL</t>
  </si>
  <si>
    <t xml:space="preserve">CABO UTP 4 PARES CATEGORIA 6 </t>
  </si>
  <si>
    <t>PORTA PAPEL HIGIENICO</t>
  </si>
  <si>
    <t>LASTRO DE CONCRETO TRACO 1:3:5, ESPESSURA 8CM, PREPARO MECANICO, INCLUSO ADITIVO IMPERMEABILIZANTE</t>
  </si>
  <si>
    <t>JUNTA DE DILATACAO C/SELANTE ELASTICO MONOCOMPONENTE A BASE DE POLIURETANO 1CMX1CM C/ACAB. EM PERFIL DE ALUMINIO</t>
  </si>
  <si>
    <t>ELETROCALHA 100X50X3000MM C/TAMPA - CHAPA18, INCL. CONEXÕES, SUPORTE - CONF. PROJETO</t>
  </si>
  <si>
    <t>SOLDA EXOTÉRMICA PARA HASTE COM CABO #50MM2 (VIDE DETALHE)</t>
  </si>
  <si>
    <t xml:space="preserve">PLACA 4X4" COM 2 (DUAS) TOMADAS DE LOGICA TIPO RJ45 CAT. 6 </t>
  </si>
  <si>
    <t>BANCADA EM INOX</t>
  </si>
  <si>
    <t>CERTIFICAÇÃO DO CABEAMENTO HORIZONTAL CONFORME NORMAS PARA ATENDIMENTO DA CATEGORIA 6</t>
  </si>
  <si>
    <t>PROTETOR DE SURTOS DPS 40/60KA - 275V</t>
  </si>
  <si>
    <t>REVESTIMENTO CERÂMICO FIXADO ARGAMASSA COLANTE, REJUNTAMENTO COM EPOXI</t>
  </si>
  <si>
    <t>TUBO PVC BRANCO DN 150MM, INCL CONEXÕES - FORNECIMENTO E INSTALACAO</t>
  </si>
  <si>
    <t>ABRIGO PARA HIDRANTE, 90X60X17CM, COM REGISTRO GLOBO ANGULAR 45º 2.1/2", ADAPTADOR STORZ 2.1/2", TAMPÃO STORZ COM CORRENTE 2 1/2", 2 MANGUEIRAS DE INCÊNDIO 15M, REDUÇÃO 2.1/2X1.1/2", ESGUICHO EM LATÃO 1.1/2" E CHAVE - FORNECIMENTO E INSTALAÇÃO</t>
  </si>
  <si>
    <t>MATERIAIS MENORES, SUPORTES, FIXAÇÕES, COXINS, AMORTECEDORES DE VIBRAÇÃO, SUSTENTAÇÕES E OUTROS MATERIAIS NÃO CONSIDERADOS ANTERIORMENTE</t>
  </si>
  <si>
    <t>PROJETO US BUILT, DATA SHEET DE EQUIPAMENTOS, PMOC - PLANO DE MANUTENÇÃO, OPERAÇÃO E CONTROLE DO SISTEMA, ART - ANOTAÇÃO DE RESPONSABILIDADE TÉCNICA DE EXECUÇÃO E SUPERVISÃO.</t>
  </si>
  <si>
    <t>SUPERVISÃO DE ENGENHARIA E START UP DOS SISTEMAS</t>
  </si>
  <si>
    <t>TUBULAÇÃO DE COBRE RECOZIDO COM PAREDE 1/32", ISOLADA TERMICAMENTE COM BORRACHA ELASTOMÉRICA DE 15 MM DE ESPESSURA E PROTEÇÃO MECÂNICA SUPERFICIAL EM TODA A ÁREA - DIÂMETROS  1/4" E  1/2"</t>
  </si>
  <si>
    <t>MOBILIZAÇÃO - CANEIRO DE OBRAS</t>
  </si>
  <si>
    <t>1.1</t>
  </si>
  <si>
    <t>1.2</t>
  </si>
  <si>
    <t>1.3</t>
  </si>
  <si>
    <t>1.5</t>
  </si>
  <si>
    <t>1.6</t>
  </si>
  <si>
    <t>1.7</t>
  </si>
  <si>
    <t>2.1</t>
  </si>
  <si>
    <t>2.2</t>
  </si>
  <si>
    <t>2.3</t>
  </si>
  <si>
    <t>2.4</t>
  </si>
  <si>
    <t>3.1</t>
  </si>
  <si>
    <t>3.2</t>
  </si>
  <si>
    <t>3.3</t>
  </si>
  <si>
    <t>3.4</t>
  </si>
  <si>
    <t>CALHA EM CHAPA DE ACO GALVANIZADO</t>
  </si>
  <si>
    <t>3.5</t>
  </si>
  <si>
    <t>RUFO CONTRA-RUFO (TELHADO, CALHA, PLATIBANDA) EM CHAPA DE ACO GALVANIZADO</t>
  </si>
  <si>
    <t>FUNDAÇÃO E ESTRUTURA</t>
  </si>
  <si>
    <t>4.1</t>
  </si>
  <si>
    <t>FUNDAÇÕES</t>
  </si>
  <si>
    <t>comp</t>
  </si>
  <si>
    <t>4.3</t>
  </si>
  <si>
    <t>4.6</t>
  </si>
  <si>
    <t>4.7</t>
  </si>
  <si>
    <t>4.8</t>
  </si>
  <si>
    <t>4.9</t>
  </si>
  <si>
    <t>4.10</t>
  </si>
  <si>
    <t>4.11</t>
  </si>
  <si>
    <t>4.12</t>
  </si>
  <si>
    <t>4.13</t>
  </si>
  <si>
    <t>ESTRUTURA</t>
  </si>
  <si>
    <t>4.14</t>
  </si>
  <si>
    <t>4.15</t>
  </si>
  <si>
    <t>4.16</t>
  </si>
  <si>
    <t>ALVENARIA - VEDAÇÃO</t>
  </si>
  <si>
    <t>5.1</t>
  </si>
  <si>
    <t>5.2</t>
  </si>
  <si>
    <t>IMPERMEABILIZAÇÃO</t>
  </si>
  <si>
    <t>7.1</t>
  </si>
  <si>
    <t>7.2</t>
  </si>
  <si>
    <t>7.4</t>
  </si>
  <si>
    <t>7.5</t>
  </si>
  <si>
    <t>7.6</t>
  </si>
  <si>
    <t>7.10</t>
  </si>
  <si>
    <t>PAREDES</t>
  </si>
  <si>
    <t>7.11</t>
  </si>
  <si>
    <t>7.12</t>
  </si>
  <si>
    <t>7.13</t>
  </si>
  <si>
    <t>7.15</t>
  </si>
  <si>
    <t>7.16</t>
  </si>
  <si>
    <t>7.17</t>
  </si>
  <si>
    <t>7.22</t>
  </si>
  <si>
    <t>7.23</t>
  </si>
  <si>
    <t>TETO</t>
  </si>
  <si>
    <t>7.27</t>
  </si>
  <si>
    <t>7.28</t>
  </si>
  <si>
    <t>ESQUARIAS</t>
  </si>
  <si>
    <t>8.1</t>
  </si>
  <si>
    <t>8.2</t>
  </si>
  <si>
    <t>8.3</t>
  </si>
  <si>
    <t>8.9</t>
  </si>
  <si>
    <t>JANELA / VISOR DE ALUMINIO FIXO P/VIDRO - CONF. PROJETO</t>
  </si>
  <si>
    <t>8.10</t>
  </si>
  <si>
    <t>8.11</t>
  </si>
  <si>
    <t>8.14</t>
  </si>
  <si>
    <t>8.16</t>
  </si>
  <si>
    <t>8.17</t>
  </si>
  <si>
    <t>8.19</t>
  </si>
  <si>
    <t>8.20</t>
  </si>
  <si>
    <t>9.15</t>
  </si>
  <si>
    <t>9.18</t>
  </si>
  <si>
    <t>9.19</t>
  </si>
  <si>
    <t>9.41</t>
  </si>
  <si>
    <t>9.55</t>
  </si>
  <si>
    <t>BLOCO AUTÔNOMO PARA ILUMINAÇÃO DE EMERGÊNCIA E INDICAÇÃO DE SAÍDA</t>
  </si>
  <si>
    <t>9.58</t>
  </si>
  <si>
    <t>9.60</t>
  </si>
  <si>
    <t>INTERRUPTOR C/ 2 TECLAS PARALELAS EM CX. 4"X2"</t>
  </si>
  <si>
    <t>9.64</t>
  </si>
  <si>
    <t>9.65</t>
  </si>
  <si>
    <t>9.66</t>
  </si>
  <si>
    <t>9.112</t>
  </si>
  <si>
    <t>9.149</t>
  </si>
  <si>
    <t>9.153</t>
  </si>
  <si>
    <t>9.155</t>
  </si>
  <si>
    <t>9.168</t>
  </si>
  <si>
    <t>10.2</t>
  </si>
  <si>
    <t>10.3</t>
  </si>
  <si>
    <t>10.4</t>
  </si>
  <si>
    <t>10.5</t>
  </si>
  <si>
    <t>10.7</t>
  </si>
  <si>
    <t>10.8</t>
  </si>
  <si>
    <t>10.9</t>
  </si>
  <si>
    <t>10.10</t>
  </si>
  <si>
    <t>10.11</t>
  </si>
  <si>
    <t>10.12</t>
  </si>
  <si>
    <t>10.14</t>
  </si>
  <si>
    <t>10.15</t>
  </si>
  <si>
    <t>10.16</t>
  </si>
  <si>
    <t>10.21</t>
  </si>
  <si>
    <t>10.23</t>
  </si>
  <si>
    <t>10.24</t>
  </si>
  <si>
    <t>10.30</t>
  </si>
  <si>
    <t>10.31</t>
  </si>
  <si>
    <t>10.32</t>
  </si>
  <si>
    <t>10.33</t>
  </si>
  <si>
    <t xml:space="preserve">TUBOS E CONEXÕES DE PVC TIPO ESGOTO PARA ESGOTO PRIMÁRIO </t>
  </si>
  <si>
    <t>10.35</t>
  </si>
  <si>
    <t>10.38</t>
  </si>
  <si>
    <t>10.40</t>
  </si>
  <si>
    <t>10.43</t>
  </si>
  <si>
    <t>10.44</t>
  </si>
  <si>
    <t>10.45</t>
  </si>
  <si>
    <t>10.50</t>
  </si>
  <si>
    <t>10.52</t>
  </si>
  <si>
    <t>10.54</t>
  </si>
  <si>
    <t>DUCHA HIGIENICA</t>
  </si>
  <si>
    <t>11.1</t>
  </si>
  <si>
    <t>11.2</t>
  </si>
  <si>
    <t>11.3</t>
  </si>
  <si>
    <t>14.1</t>
  </si>
  <si>
    <t>seil</t>
  </si>
  <si>
    <t>EMPRESA:</t>
  </si>
  <si>
    <t>BDI</t>
  </si>
  <si>
    <t>%</t>
  </si>
  <si>
    <t>VALOR</t>
  </si>
  <si>
    <t>SERVIÇOS</t>
  </si>
  <si>
    <t>ÍNDICE</t>
  </si>
  <si>
    <t>SERVIÇO</t>
  </si>
  <si>
    <t>PLANILHA</t>
  </si>
  <si>
    <t>C/ BDI</t>
  </si>
  <si>
    <t>S/ BDI</t>
  </si>
  <si>
    <t>VALOR DA PARCELA DETERMINADA COM BASE NO PREÇO MÁXIMO</t>
  </si>
  <si>
    <t>TOTAL ACUMULADO COM O DESCONTO PROPOSTO</t>
  </si>
  <si>
    <t>TAPUME DE CHAPA DE MADEIRA COMPENSADA, INCLUSO PINTURA</t>
  </si>
  <si>
    <t>ESCAVACAO MECANICA, A CEU ABERTO, EM MATERIAL DE 1A CATEGORIA, COM ESC   AVADEIRA HIDRAULICA, CAPACIDADE DE 0,78 M3</t>
  </si>
  <si>
    <t>CAIXA DE PASSAGEM 40X40X50 FUNDO BRITA COM TAMPA</t>
  </si>
  <si>
    <t>CHAVE DE BOIA AUTOMATICA</t>
  </si>
  <si>
    <t>TUBO LEVE PVC RIGIDO D=200MM</t>
  </si>
  <si>
    <t>TUBO LEVE PVC RIGIDO D=300MM</t>
  </si>
  <si>
    <t>IMPERMEABILIZACAO DE SUPERFICIE COM MANTA ASFALTICA (COM POLIMEROS TIP   O APP), E=3 MM</t>
  </si>
  <si>
    <t>PROTECAO MECANICA DE SUPERFICIE COM ARGAMASSA DE CIMENTO E AREIA, TRAC   O 1:3, JUNTA BATIDA, E=3 CM</t>
  </si>
  <si>
    <t>75030/8</t>
  </si>
  <si>
    <t>TRANSPORTE DE ENTULHO COM CAMINHAO BASCULANTE 6 M3, RODOVIA PAVIMENTADA</t>
  </si>
  <si>
    <t>CARGA DE TERRA, COM TRANSPORTE E DESCARGA MECANICA - BOTA FORA</t>
  </si>
  <si>
    <t>PLACA SAÍDA DE FIO - 4"X4" - ANTENA DE TV</t>
  </si>
  <si>
    <t>VASO SANITARIO SIFONADO LOUÇA BRANCA PADRAO PNE, COM CONJUNTO PARA FIXAÇAO PARA VASO SANITÁRIO COM PARAFUSO, ARRUELA E BUCHA, INCL ACENTO</t>
  </si>
  <si>
    <t>ESPELHO CRISTAL FIXADO COM BOTÕES</t>
  </si>
  <si>
    <t>TERMINAL DE COMPRESSÃO #95MM²</t>
  </si>
  <si>
    <t>TERMINAL DE COMPRESSÃO #50MM²</t>
  </si>
  <si>
    <t>QUADRO DE DISTRIBUIÇÃO EM CHAPA DE AÇO 16USG, PINTURA EM EPOXI COR BEGE, COM TRINCO, ESPELHO INTERNO C/ PLAQUETAS DE IDENTIFICAÇÃO EM ACRÍLICO PARA CADA CIRCUITO E PORTA PROJETO. DEVERÁ ATENDER O SOLICITADO NO DIAGRAMA UNIFILAR EM PROJETO.</t>
  </si>
  <si>
    <t>BUCHA E ARRUELA DE ALUMÍNIO Ø1.1/2"</t>
  </si>
  <si>
    <t>GUIA DE CABOS - 19"</t>
  </si>
  <si>
    <t>GRAVADOR DIGITAL DE VIDEO -DVR - REF VD 16H 480 PARA 16 CAMERAS - INTELBRAS STAND ALONE COM HD 2 TERA</t>
  </si>
  <si>
    <t>BALUM PASSIVO PARA CABO PAR TRANÇADO - UTILIZAÇÃO EM CFTV</t>
  </si>
  <si>
    <t>FONTE DE ALIMENTAÇÃO 12V 10 A  PARA CONJUNTO DE 16 CAMERAS</t>
  </si>
  <si>
    <t>PROTETOR CONTRA SURTO DE TENSÃO PARA EQUIPAMENTOS DE VIGILÂNCIA ELETRICA COM 32 PORTAS</t>
  </si>
  <si>
    <t>ACESSÓRIOS E EQUIPAMENTOS - ACABAMENTOS</t>
  </si>
  <si>
    <t>ACESSÓRIOS E EQUIPAMENTOS PARA INCÊNDIO</t>
  </si>
  <si>
    <t>TUBOS E CONEXÕES DE FERRO GALVANIZADO PARA REDE DE INCÊNDIO</t>
  </si>
  <si>
    <t>TUBULAÇÃO DE COBRE RECOZIDO COM PAREDE 1/32", ISOLADA TERMICAMENTE COM BORRACHA ELASTOMÉRICA DE 15 MM DE ESPESSURA E PROTEÇÃO MECÂNICA SUPERFICIAL EM TODA A ÁREA - DIÂMETROS  1/4" E  3/8"</t>
  </si>
  <si>
    <t>TUBULAÇÃO DE COBRE RECOZIDO COM PAREDE 1/32", ISOLADA TERMICAMENTE COM BORRACHA ELASTOMÉRICA DE 15 MM DE ESPESSURA E PROTEÇÃO MECÂNICA SUPERFICIAL EM TODA A ÁREA - DIÂMETROS  1/4" E  5/8"</t>
  </si>
  <si>
    <t xml:space="preserve">VENTILADORES </t>
  </si>
  <si>
    <t>TUBOS, CONEXÕES E ACESSÓRIOS DE PVC TIPO ESGOTO  PARA ESGOTO SECUNDÁRIO</t>
  </si>
  <si>
    <t>PISO CIMENTADO LISO COM PO XADREZ, ESPESSURA 1,5CM, INCLUSO JUNTAS DE DILATACAO PLASTICA</t>
  </si>
  <si>
    <t>PISO EM PORCELANATO 45X45, ASSENTADA COM ARGAMASSA COLANTE, COM REJUNTAMENTO EPOXI, INCLUSO RODAPÉ</t>
  </si>
  <si>
    <t>9.63</t>
  </si>
  <si>
    <t>9.94</t>
  </si>
  <si>
    <t>9.105</t>
  </si>
  <si>
    <t>9.107</t>
  </si>
  <si>
    <t>9.146</t>
  </si>
  <si>
    <t>9.147</t>
  </si>
  <si>
    <t>9.154</t>
  </si>
  <si>
    <t>9.184</t>
  </si>
  <si>
    <t>9.191</t>
  </si>
  <si>
    <t>9.192</t>
  </si>
  <si>
    <t>9.193</t>
  </si>
  <si>
    <t>9.194</t>
  </si>
  <si>
    <t>9.195</t>
  </si>
  <si>
    <t>9.196</t>
  </si>
  <si>
    <t>9.197</t>
  </si>
  <si>
    <t>9.223</t>
  </si>
  <si>
    <t>9.297</t>
  </si>
  <si>
    <t>9.299</t>
  </si>
  <si>
    <t>METAIS, ACESSÓRIOS E EQUIPAMENTOS - MATERIAIS BRUTO</t>
  </si>
  <si>
    <t>INSTALAÇÃO HIDRÁULICA</t>
  </si>
  <si>
    <t>10.1</t>
  </si>
  <si>
    <t>10.6</t>
  </si>
  <si>
    <t>10.17</t>
  </si>
  <si>
    <t>10.18</t>
  </si>
  <si>
    <t>10.19</t>
  </si>
  <si>
    <t>10.22</t>
  </si>
  <si>
    <t>10.26</t>
  </si>
  <si>
    <t>10.27</t>
  </si>
  <si>
    <t>10.28</t>
  </si>
  <si>
    <t>10.29</t>
  </si>
  <si>
    <t>10.34</t>
  </si>
  <si>
    <t>10.36</t>
  </si>
  <si>
    <t>10.39</t>
  </si>
  <si>
    <t>10.41</t>
  </si>
  <si>
    <t>10.42</t>
  </si>
  <si>
    <t>10.46</t>
  </si>
  <si>
    <t>10.47</t>
  </si>
  <si>
    <t>10.48</t>
  </si>
  <si>
    <t>10.49</t>
  </si>
  <si>
    <t>10.51</t>
  </si>
  <si>
    <t>10.53</t>
  </si>
  <si>
    <t>10.55</t>
  </si>
  <si>
    <t>10.56</t>
  </si>
  <si>
    <t>10.57</t>
  </si>
  <si>
    <t>10.58</t>
  </si>
  <si>
    <t>10.59</t>
  </si>
  <si>
    <t>10.61</t>
  </si>
  <si>
    <t>10.62</t>
  </si>
  <si>
    <t>10.63</t>
  </si>
  <si>
    <t>10.64</t>
  </si>
  <si>
    <t>10.65</t>
  </si>
  <si>
    <t>10.67</t>
  </si>
  <si>
    <t>10.68</t>
  </si>
  <si>
    <t>10.69</t>
  </si>
  <si>
    <t>10.70</t>
  </si>
  <si>
    <t>10.71</t>
  </si>
  <si>
    <t>10.72</t>
  </si>
  <si>
    <t>10.73</t>
  </si>
  <si>
    <t>10.74</t>
  </si>
  <si>
    <t>10.75</t>
  </si>
  <si>
    <t>10.76</t>
  </si>
  <si>
    <t>10.77</t>
  </si>
  <si>
    <t>10.79</t>
  </si>
  <si>
    <t>10.82</t>
  </si>
  <si>
    <t>10.83</t>
  </si>
  <si>
    <t>10.84</t>
  </si>
  <si>
    <t>10.86</t>
  </si>
  <si>
    <t>10.87</t>
  </si>
  <si>
    <t>10.88</t>
  </si>
  <si>
    <t>10.89</t>
  </si>
  <si>
    <t>10.90</t>
  </si>
  <si>
    <t>10.91</t>
  </si>
  <si>
    <t>10.100</t>
  </si>
  <si>
    <t>10.102</t>
  </si>
  <si>
    <t>10.103</t>
  </si>
  <si>
    <t>10.104</t>
  </si>
  <si>
    <t>10.105</t>
  </si>
  <si>
    <t>10.108</t>
  </si>
  <si>
    <t>10.109</t>
  </si>
  <si>
    <t>10.110</t>
  </si>
  <si>
    <t>10.111</t>
  </si>
  <si>
    <t>10.112</t>
  </si>
  <si>
    <t>10.113</t>
  </si>
  <si>
    <t>10.114</t>
  </si>
  <si>
    <t>10.115</t>
  </si>
  <si>
    <t>10.116</t>
  </si>
  <si>
    <t>10.117</t>
  </si>
  <si>
    <t>10.118</t>
  </si>
  <si>
    <t>10.119</t>
  </si>
  <si>
    <t>10.120</t>
  </si>
  <si>
    <t>10.121</t>
  </si>
  <si>
    <t>10.122</t>
  </si>
  <si>
    <t xml:space="preserve">TUBOS E CONEXÕES DE PVC RÍGIDO SOLDÁVEL CLASSE 15 PARA ÁGUA FRIA </t>
  </si>
  <si>
    <t>TUBOS E CONEXÕES DE PVC TIPO ESGOTO PARA ÁGUAS PLUVIAIS</t>
  </si>
  <si>
    <t>TUBOS E CONEXÕES DE PVC RÍGIDO SOLDÁVEL CLASSE 15 PARA REDE DE AR CONDICIONADO</t>
  </si>
  <si>
    <t>FILTRO VOLUMÉTRICO  VF1 MARCA 3P TECHNIK</t>
  </si>
  <si>
    <t>FREIO D'ÁGUA MARCA 3P TECHNIK</t>
  </si>
  <si>
    <t>SIFÃO LADRÃO MARCA 3P TECHNIK</t>
  </si>
  <si>
    <t>VÁLVULA DE FLUXO</t>
  </si>
  <si>
    <t>APARELHOS SANITÁRIOS  (ESPECIFICAÇÃO VER PROJETO ARQUITETÔNICO)</t>
  </si>
  <si>
    <t>BANCADA EM INOX COM 2 CUBAS (C/VÁLVULA E SIFÃO EM METAL CROMADOS)</t>
  </si>
  <si>
    <t>ELEVADOR</t>
  </si>
  <si>
    <t>REVESTIMENTO EM ALUMINIO COMPOSTO</t>
  </si>
  <si>
    <t>13.1</t>
  </si>
  <si>
    <t>PORTA DE FERRO DE ABRIR 2 FOLHAS EM CHAPA E TELA METALICA, COMPLETA</t>
  </si>
  <si>
    <t>CORRIMÃO EM TUBO DE AÇO GALVANIZADO E CROMADO D=2"</t>
  </si>
  <si>
    <t>PAREDE EM GESSO ACARTONADO</t>
  </si>
  <si>
    <t>1.4</t>
  </si>
  <si>
    <t>2.5</t>
  </si>
  <si>
    <t>3.6</t>
  </si>
  <si>
    <t>4.4</t>
  </si>
  <si>
    <t>4.5</t>
  </si>
  <si>
    <t xml:space="preserve">LAJE PRE-MOLDADA C/ESCORAMENTO, INCLUSO CAPA DE CONCRETO  E FERRAGEM COMPLEMENTAR, CONF. PROJETO </t>
  </si>
  <si>
    <t>5.3</t>
  </si>
  <si>
    <t>5.4</t>
  </si>
  <si>
    <t>5.8</t>
  </si>
  <si>
    <t>6.1</t>
  </si>
  <si>
    <t>6.2</t>
  </si>
  <si>
    <t>6.3</t>
  </si>
  <si>
    <t>6.4</t>
  </si>
  <si>
    <t>REVESTIMENTOS</t>
  </si>
  <si>
    <t>7.3</t>
  </si>
  <si>
    <t>7.8</t>
  </si>
  <si>
    <t>7.9</t>
  </si>
  <si>
    <t>PISO PODOTATIL ALERTA / DIRECIONAL</t>
  </si>
  <si>
    <t>7.19</t>
  </si>
  <si>
    <t>7.20</t>
  </si>
  <si>
    <t>7.21</t>
  </si>
  <si>
    <t>7.29</t>
  </si>
  <si>
    <t>7.30</t>
  </si>
  <si>
    <t>7.31</t>
  </si>
  <si>
    <t>7.32</t>
  </si>
  <si>
    <t>7.33</t>
  </si>
  <si>
    <t>7.34</t>
  </si>
  <si>
    <t>8.4</t>
  </si>
  <si>
    <t>8.5</t>
  </si>
  <si>
    <t>8.6</t>
  </si>
  <si>
    <t>8.7</t>
  </si>
  <si>
    <t>8.8</t>
  </si>
  <si>
    <t>8.12</t>
  </si>
  <si>
    <t>8.13</t>
  </si>
  <si>
    <t>8.15</t>
  </si>
  <si>
    <t>8.18</t>
  </si>
  <si>
    <t>8.21</t>
  </si>
  <si>
    <t>8.22</t>
  </si>
  <si>
    <t>8.23</t>
  </si>
  <si>
    <t>BARRA APOIO PARA DEFICIENTE EM AÇO EM AÇO INOX</t>
  </si>
  <si>
    <t>CAIXA DE INSPEÇÃO 60X60CM - ESGOTO</t>
  </si>
  <si>
    <t>CAIXA DE INSPEÇÃO 60X60CM - ÁGUAS PLUVIAIS</t>
  </si>
  <si>
    <t>TAMPO DE FERRO FUNDIDO PARA HIDRANTE DE RECALQUE NO PASSEIO COM OS DIZERES ''INCÊNDIO'' EM VERMELHO MEDINDO (60 X 70)CM, INCLUSO TAMPÃO STORZ 2 1/2" , ADAPTADOR E CURVA 45° 2 1/2"</t>
  </si>
  <si>
    <t>TORNEIRA COM ACIONAMENTO RESTRITO</t>
  </si>
  <si>
    <t>PISO</t>
  </si>
  <si>
    <t>73808/1</t>
  </si>
  <si>
    <t>RODAPE EM ARGAMASSA COM AGREGADO DE ALTA RESISTENCIA, ALTURA 10CM</t>
  </si>
  <si>
    <t>73920/1</t>
  </si>
  <si>
    <t>REGULARIZACAO DE PISO/BASE EM ARGAMASSA TRACO 1:3 (CIMENTO E AREIA), ESPESSURA 2,0CM, PREPARO MANUAL</t>
  </si>
  <si>
    <t>73977/1</t>
  </si>
  <si>
    <t>REGULARIZACAO DE PISO/BASE EM ARGAMASSA TRACO 1:3 (CIMENTO E AREIA GROSSA SEM PENEIRAR), ESPESSURA 3,0CM, PREPARO MECANICO</t>
  </si>
  <si>
    <t>73955/2</t>
  </si>
  <si>
    <t>EMASSAMENTO COM MASSA LATEX PVA PARA AMBIENTES INTERNOS, DUAS DEMAOS</t>
  </si>
  <si>
    <t>74134/1</t>
  </si>
  <si>
    <t>EMASSAMENTO COM MASSA ACRILICA PARA AMBIENTES INTERNOS/EXTERNOS, UMA DEMAO</t>
  </si>
  <si>
    <t>74134/2</t>
  </si>
  <si>
    <t>EMASSAMENTO COM MASSA ACRILICA PARA AMBIENTES INTERNOS/EXTERNOS, DUAS DEMAOS</t>
  </si>
  <si>
    <t>74065/1</t>
  </si>
  <si>
    <t>PINTURA ESMALTE FOSCO PARA MADEIRA, DUAS DEMAOS, INCLUSO APARELHAMENTO COM FUNDO NIVELADOR BRANCO FOSCO</t>
  </si>
  <si>
    <t>74145/1</t>
  </si>
  <si>
    <t>PINTURA EM ESMALTE SINTETICO EM PECAS METALICAS UTILIZANDO REVOLVER/COMPRESSOR, DUAS DEMAOS, INCLUSO UMA DEMAO FUNDO OXIDO DE FERRO/ZARCAO</t>
  </si>
  <si>
    <t>74245/1</t>
  </si>
  <si>
    <t>74236/1</t>
  </si>
  <si>
    <t>GRAMA BATATAIS EM PLACAS</t>
  </si>
  <si>
    <t>CJ</t>
  </si>
  <si>
    <t>LIMPEZA E ARREMATES FINAIS</t>
  </si>
  <si>
    <t>LIMPEZA FINAL DA OBRA</t>
  </si>
  <si>
    <t>73882/2</t>
  </si>
  <si>
    <t>73881/1</t>
  </si>
  <si>
    <t>73797/1</t>
  </si>
  <si>
    <t>74106/1</t>
  </si>
  <si>
    <t>IMPERMEABILIZACAO COM TINTA BETUMINOSA EM FUNDACOES, BALDRAMES E MUROS DE ARRIMO, DUAS DEMAOS</t>
  </si>
  <si>
    <t>74121/1</t>
  </si>
  <si>
    <t>73927/9</t>
  </si>
  <si>
    <t>EMBOCO PAULISTA (MASSA UNICA) TRACO 1:2:8 (CIMENTO, CAL E AREIA), ESPESSURA 2,0CM, PREPARO MANUAL</t>
  </si>
  <si>
    <t>73976/5</t>
  </si>
  <si>
    <t>73976/8</t>
  </si>
  <si>
    <t>TUBO DE AÇO GALVANIZADO COM COSTURA 2.1/2" (65MM), INCLUSIVE CONEXOES- FORNECIMENTO E INSTALACAO</t>
  </si>
  <si>
    <t>73976/9</t>
  </si>
  <si>
    <t>TUBO DE AÇO GALVANIZADO COM COSTURA 3" (80MM), INCLUSIVE CONEXOES - FORNECIMENTO E INSTALACAO</t>
  </si>
  <si>
    <t>74165/1</t>
  </si>
  <si>
    <t>TUBO PVC ESGOTO JS PREDIAL DN 40MM, INCLUSIVE CONEXOES - FORNECIMENTOE INSTALACAO</t>
  </si>
  <si>
    <t>74165/2</t>
  </si>
  <si>
    <t>TUBO PVC ESGOTO PREDIAL DN 50MM, INCLUSIVE CONEXOES - FORNECIMENTO E INSTALACAO</t>
  </si>
  <si>
    <t>74165/3</t>
  </si>
  <si>
    <t>TUBO PVC ESGOTO PREDIAL DN 75MM, INCLUSIVE CONEXOES - FORNECIMENTO E INSTALACAO</t>
  </si>
  <si>
    <t>74165/4</t>
  </si>
  <si>
    <t>TUBO PVC ESGOTO PREDIAL DN 100MM, INCLUSIVE CONEXOES - FORNECIMENTO EINSTALACAO</t>
  </si>
  <si>
    <t>75030/1</t>
  </si>
  <si>
    <t>TUBO PVC SOLDAVEL AGUA FRIA DN 25MM, INCLUSIVE CONEXOES - FORNECIMENTOE INSTALACAO</t>
  </si>
  <si>
    <t>75030/2</t>
  </si>
  <si>
    <t>TUBO PVC SOLDAVEL AGUA FRIA DN 32MM, INCLUSIVE CONEXOES - FORNECIMENTOE INSTALACAO</t>
  </si>
  <si>
    <t>75030/3</t>
  </si>
  <si>
    <t>TUBO PVC SOLDAVEL AGUA FRIA DN 40MM, INCLUSIVE CONEXOES - FORNECIMENTOE INSTALACAO</t>
  </si>
  <si>
    <t>75030/4</t>
  </si>
  <si>
    <t>TUBO PVC SOLDAVEL AGUA FRIA DN 50MM, INCLUSIVE CONEXOES - FORNECIMENTOE INSTALACAO</t>
  </si>
  <si>
    <t>75030/5</t>
  </si>
  <si>
    <t>TUBO PVC SOLDAVEL AGUA FRIA DN 60MM, INCLUSIVE CONEXOES - FORNECIMENTOE INSTALACAO</t>
  </si>
  <si>
    <t>75030/6</t>
  </si>
  <si>
    <t>TUBO PVC SOLDAVEL AGUA FRIA DN 75MM, INCLUSIVE CONEXOES - FORNECIMENTOE INSTALACAO</t>
  </si>
  <si>
    <t>75030/7</t>
  </si>
  <si>
    <t>TUBO PVC SOLDAVEL AGUA FRIA DN 85MM, INCLUSIVE CONEXOES – FORNECIMENTO E INSTALACAO</t>
  </si>
  <si>
    <t>75051/5</t>
  </si>
  <si>
    <t>TUBO DE PVC SOLDAVEL, SEM CONEXOES 50MM - FORNECIMENTO E INSTALACAO</t>
  </si>
  <si>
    <t>CAIXA SIFONADA EM PVC 150X185X75MM SIMPLES - FORNECIMENTO E INSTALAÇÃO</t>
  </si>
  <si>
    <t>73746/1</t>
  </si>
  <si>
    <t>PINTURA COM TINTA TEXTURIZADA ACRILICA PARA AMBIENTES INTERNOS/EXTERNOS</t>
  </si>
  <si>
    <t>73750/1</t>
  </si>
  <si>
    <t>PINTURA LATEX PVA AMBIENTES INTERNOS, DUAS DEMAOS</t>
  </si>
  <si>
    <t>73954/1</t>
  </si>
  <si>
    <t>PINTURA LATEX ACRILICA AMBIENTES INTERNOS/EXTERNOS, TRES DEMAOS</t>
  </si>
  <si>
    <t>73954/2</t>
  </si>
  <si>
    <t>PINTURA LATEX ACRILICA AMBIENTES INTERNOS/EXTERNOS, DUAS DEMAOS</t>
  </si>
  <si>
    <t>LUVA DE ACO GALVANIZADO 1" - FORNECIMENTO E INSTALACAO</t>
  </si>
  <si>
    <t>ADAPTADOR PVC SOLDAVEL COM FLANGES LIVRES PARA CAIXA D'AGUA 32MMX1" -FORNECIMENTO E INSTALACAO</t>
  </si>
  <si>
    <t>ADAPTADOR PVC SOLDAVEL COM FLANGES LIVRES PARA CAIXA D'AGUA 40MMX1.1/4" - FORNECIMENTO E INSTALACAO</t>
  </si>
  <si>
    <t>ADAPTADOR PVC SOLDAVEL COM FLANGES LIVRES PARA CAIXA D'AGUA 50MMX1.1/2" - FORNECIMENTO E INSTALACAO</t>
  </si>
  <si>
    <t>ADAPTADOR PVC SOLDAVEL COM FLANGES LIVRES PARA CAIXA D'AGUA 85MMX3" -FORNECIMENTO E INSTALACAO</t>
  </si>
  <si>
    <t>ADAPTADOR PVC SOLDAVEL COM FLANGES LIVRES PARA CAIXA D'AGUA 110MMX4" -FORNECIMENTO E INSTALACAO</t>
  </si>
  <si>
    <t>CAIXA SIFONADA PVC 150X150X50MM COM GRELHA REDONDA BRANCA - FORNECIMENTO E INSTALACAO</t>
  </si>
  <si>
    <t>RALO SECO DE PVC 100X100MM SIMPLES - FORNECIMENTO E INSTALACAO</t>
  </si>
  <si>
    <t>VASO SANITARIO SIFONADO LOUÇA BRANCA PADRAO POPULAR, COM CONJUNTO PARA FIXAÇAO PARA VASO SANITÁRIO COM PARAFUSO, ARRUELA E BUCHA - FORNECIMENTO E INSTALACAO</t>
  </si>
  <si>
    <t>73947/2</t>
  </si>
  <si>
    <t>LAVATORIO LOUCA BR EMBUTIR(CUBA) MEDIO LUXO S/LADRAO 52X39CM FERRAGENS EM METAL CROMADO SIFAO 1680 1"X1.1/4" TORNEIRA DE PRESSAO 1193DE 1/2" E VALVULA DE ESCOAMENTO 1600 RABICHO EM PVC FORNECIMENTO</t>
  </si>
  <si>
    <t>73947/4</t>
  </si>
  <si>
    <t>TANQUE LOUCA BRANCA C/COLUNAS E MED 60X56CM (EM TORNO)INCL ACESSORIOS DE FIX FERRAGENS EM METAL CROMADO TORNEIRA PRESSAO 1158 1/2" VALVULA ESCOAMENTO 1605 E SIFAO 1680 DE 1.1/2"X1.1/2" - FORNECIMENTO</t>
  </si>
  <si>
    <t>73947/12</t>
  </si>
  <si>
    <t>74057/2</t>
  </si>
  <si>
    <t>LAVATORIO LOUCA BRANCA SUSPENSO 29,5 X 39,0CM, PADRAO POPULAR, COM SIFAO PLASTICO TIPO COPO 1", VALVULA EM PLASTICO BRANCO 1" E CONJUNTO PARA FIXACAO- FORNECIMENTO E INSTALACAO</t>
  </si>
  <si>
    <t>74126/1</t>
  </si>
  <si>
    <t>74230/1</t>
  </si>
  <si>
    <t>ASSENTO PARA VASO SANITARIO   DE PLASTICO PADRAO POPULAR - FORNECIMENTOE INSTALACAO</t>
  </si>
  <si>
    <t>74234/1</t>
  </si>
  <si>
    <t>MICTORIO SIFONADO DE LOUCA BRANCA COM PERTENCES, COM REGISTRO DE PRESSAO 1/2" COM CANOPLA CROMADA ACABAMENTO SIMPLES E CONJUNTO PARA FIXACAO- FORNECIMENTO E INSTALACAO</t>
  </si>
  <si>
    <t>73975/1</t>
  </si>
  <si>
    <t>REGISTRO PRESSAO 3/4" COM CANOPLA ACABAMENTO CROMADO SIMPLES - FORNECIMENTO E INSTALACAO</t>
  </si>
  <si>
    <t>74175/1</t>
  </si>
  <si>
    <t>REGISTRO GAVETA 1" COM CANOPLA ACABAMENTO CROMADO SIMPLES - FORNECIMENTO E INSTALACAO</t>
  </si>
  <si>
    <t>74176/1</t>
  </si>
  <si>
    <t>REGISTRO GAVETA 3/4" COM CANOPLA ACABAMENTO CROMADO SIMPLES - FORNECIMENTO E INSTALACAO</t>
  </si>
  <si>
    <t>74178/1</t>
  </si>
  <si>
    <t>REGISTRO GAVETA 4" BRUTO LATAO - FORNECIMENTO E INSTALACAO</t>
  </si>
  <si>
    <t>74179/1</t>
  </si>
  <si>
    <t>REGISTRO GAVETA 3" BRUTO LATAO - FORNECIMENTO E INSTALACAO</t>
  </si>
  <si>
    <t>74180/1</t>
  </si>
  <si>
    <t>REGISTRO GAVETA 2.1/2" BRUTO LATAO - FORNECIMENTO E INSTALACAO</t>
  </si>
  <si>
    <t>74182/1</t>
  </si>
  <si>
    <t>REGISTRO GAVETA 1.1/2" BRUTO LATAO - FORNECIMENTO E INSTALACAO</t>
  </si>
  <si>
    <t>74183/1</t>
  </si>
  <si>
    <t>REGISTRO GAVETA 1.1/4" BRUTO LATAO - FORNECIMENTO E INSTALACAO</t>
  </si>
  <si>
    <t>74184/1</t>
  </si>
  <si>
    <t>REGISTRO GAVETA 1" BRUTO LATAO - FORNECIMENTO E INSTALACAO</t>
  </si>
  <si>
    <t>74185/1</t>
  </si>
  <si>
    <t>REGISTRO GAVETA 3/4" BRUTO LATAO - FORNECIMENTO E INSTALACAO</t>
  </si>
  <si>
    <t>CHAPISCO EM TETOS TRACO 1:3 (CIMENTO E AREIA), ESPESSURA 0,5CM, PREPARO MECANICO</t>
  </si>
  <si>
    <t>74161/1</t>
  </si>
  <si>
    <t>CHAPISCO EM PAREDES TRACO 1:3 (CIMENTO E AREIA), ESPESSURA 0,5CM, PREPARO MECANICO</t>
  </si>
  <si>
    <t>EMBOCO PAULISTA (MASSA UNICA) EM TETOS TRACO 1:2:11 (CIMENTO, CAL E AREIA), ESPESSURA 1,5CM, PREPARO MECANICO.</t>
  </si>
  <si>
    <t>73982/1</t>
  </si>
  <si>
    <t>ALVENARIA EM TIJOLO CERAMICO FURADO 10X20X20CM, 1/2 VEZ, ASSENTADO EM ARGAMASSA TRACO 1:2:8 (CIMENTO, CAL E AREIA), JUNTAS 12MM</t>
  </si>
  <si>
    <t>CHUVEIRO ELETRICO COMUM CORPO PLASTICO TIPO DUCHA, FORNECIMENTO E INSTALACAO</t>
  </si>
  <si>
    <t>73781/1</t>
  </si>
  <si>
    <t>73781/3</t>
  </si>
  <si>
    <t>74088/1</t>
  </si>
  <si>
    <t>TELHAMENTO COM TELHA DE FIBROCIMENTO ONDULADA, ESPESSURA 6MM, INCLUSO JUNTAS DE VEDACAO E ACESSORIOS DE FIXACAO</t>
  </si>
  <si>
    <t>75381/1</t>
  </si>
  <si>
    <t>COBERTURA COM TELHA CHAPA AÇO ZINCADO, ONDULADA, ESP=0,5MM</t>
  </si>
  <si>
    <t>74045/1</t>
  </si>
  <si>
    <t>CUMEEIRA UNIVERSAL PARA TELHA DE FIBROCIMENTO ONDULADA ESPESSURA 6 MM,INCLUSO JUNTAS DE VEDACAO E ACESSORIOS DE FIXACAO</t>
  </si>
  <si>
    <t>73910/2</t>
  </si>
  <si>
    <t>PORTA DE MADEIRA COMPENSADA LISA PARA CERA/VERNIZ, 0,60X2,10M, INCLUSO ADUELA 1A, ALIZAR 1A E DOBRADICA COM ANEL</t>
  </si>
  <si>
    <t>73910/3</t>
  </si>
  <si>
    <t>PORTA DE MADEIRA COMPENSADA LISA PARA PINTURA, 0,70X2,10M, INCLUSO ADUELA 2A, ALIZAR 2A E DOBRADICA</t>
  </si>
  <si>
    <t>73910/5</t>
  </si>
  <si>
    <t>PORTA DE MADEIRA COMPENSADA LISA PARA PINTURA, 0,80X2,10M, INCLUSO ADUELA 2A, ALIZAR 2A E DOBRADICA</t>
  </si>
  <si>
    <t>73910/10</t>
  </si>
  <si>
    <t>PORTA DE MADEIRA COMPENSADA LISA PARA PINTURA, 0,90X2,10M, INCLUSO ADUELA 2A, ALIZAR 2A E DOBRADICA</t>
  </si>
  <si>
    <t>DIVERSOS</t>
  </si>
  <si>
    <t>73933/3</t>
  </si>
  <si>
    <t>PORTA DE FERRO, DE ABRIR, VENEZIANA SEM BANDEIRA SEM FERRAGENS</t>
  </si>
  <si>
    <t>VIDRO LISO COMUM TRANSPARENTE, ESPESSURA 3MM</t>
  </si>
  <si>
    <t>VIDRO LISO COMUM TRANSPARENTE, ESPESSURA 4MM</t>
  </si>
  <si>
    <t>VIDRO TEMPERADO INCOLOR, ESPESSURA 6MM, FORNECIMENTO E INSTALACAO, INCLUSIVE MASSA PARA VEDACAO</t>
  </si>
  <si>
    <t>73838/1</t>
  </si>
  <si>
    <t>73809/1</t>
  </si>
  <si>
    <t>74067/1</t>
  </si>
  <si>
    <t>74067/4</t>
  </si>
  <si>
    <t>73860/8</t>
  </si>
  <si>
    <t>73860/9</t>
  </si>
  <si>
    <t>73860/10</t>
  </si>
  <si>
    <t>73860/11</t>
  </si>
  <si>
    <t>73860/12</t>
  </si>
  <si>
    <t>74058/3</t>
  </si>
  <si>
    <t>74104/1</t>
  </si>
  <si>
    <t>74130/1</t>
  </si>
  <si>
    <t>74130/3</t>
  </si>
  <si>
    <t>74130/4</t>
  </si>
  <si>
    <t>74130/5</t>
  </si>
  <si>
    <t>74130/6</t>
  </si>
  <si>
    <t>74130/8</t>
  </si>
  <si>
    <t>74130/10</t>
  </si>
  <si>
    <t>74131/4</t>
  </si>
  <si>
    <t>74131/5</t>
  </si>
  <si>
    <t>74131/6</t>
  </si>
  <si>
    <t>74131/7</t>
  </si>
  <si>
    <t>74131/8</t>
  </si>
  <si>
    <t>74041/1</t>
  </si>
  <si>
    <t>73783/6</t>
  </si>
  <si>
    <t>VALVULA DESCARGA 1.1/2" COM REGISTRO, ACABAMENTO EM METAL CROMADO - FORNECIMENTO E INSTALACAO</t>
  </si>
  <si>
    <t>73795/3</t>
  </si>
  <si>
    <t>73795/13</t>
  </si>
  <si>
    <t>MOVIMENTO DE TERRA</t>
  </si>
  <si>
    <t>74200/1</t>
  </si>
  <si>
    <t>73935/1</t>
  </si>
  <si>
    <t>73964/4</t>
  </si>
  <si>
    <t>REATERRO DE VALAS / CAVAS, COMPACTADA A MAÇO, EM CAMADAS DE ATÉ 30 CM.</t>
  </si>
  <si>
    <t>COBERTURA</t>
  </si>
  <si>
    <t>73931/1</t>
  </si>
  <si>
    <t>ESTRUTURA PARA TELHA ONDULADA FIBROCIMENTO, ALUMINIO OU PLASTICA, EM MADEIRA APARELHADA, APOIADA EM LAJE OU PAREDE</t>
  </si>
  <si>
    <t>PROTOCOLO Nº:</t>
  </si>
  <si>
    <t>ENDEREÇO:</t>
  </si>
  <si>
    <t>MUNICIPIO:</t>
  </si>
  <si>
    <t>COORDENADAS:</t>
  </si>
  <si>
    <t>LEVANTAMENTO Nº:</t>
  </si>
  <si>
    <t>DATA:</t>
  </si>
  <si>
    <t>REG. CREA:</t>
  </si>
  <si>
    <t>ITEM</t>
  </si>
  <si>
    <t>CÓDIGO DO SERVIÇO</t>
  </si>
  <si>
    <t>DESCRIÇÃO DO SERVIÇO</t>
  </si>
  <si>
    <t>UNIDADE DE MEDIDA</t>
  </si>
  <si>
    <t>MÃO DE OBRA</t>
  </si>
  <si>
    <t>CUSTO UNITÁRIO</t>
  </si>
  <si>
    <t xml:space="preserve"> </t>
  </si>
  <si>
    <t>PROTOCOLO:</t>
  </si>
  <si>
    <t>R$</t>
  </si>
  <si>
    <t>UN</t>
  </si>
  <si>
    <t>LIMPEZA MECANIZADA DE TERRENO, INCLUSIVE RETIRADA DE ARVORE ENTRE 0,05M   E 0,15M DE DIAMETRO</t>
  </si>
  <si>
    <t>M2</t>
  </si>
  <si>
    <t>74220/1</t>
  </si>
  <si>
    <t>M</t>
  </si>
  <si>
    <t>M3</t>
  </si>
  <si>
    <t>73752/1</t>
  </si>
  <si>
    <t>SANITÁRIO COM VASO E CHUVEIRO PARA PESSOAL DE OBRA, COLETIVO DE 2 MÓDULOS, INCLUSIVE INSTALAÇÃO E APARELHOS, REAPROVEITADO 2 VEZES</t>
  </si>
  <si>
    <t>73805/1</t>
  </si>
  <si>
    <t>BARRACAO DE OBRA PARA ALOJAMENTO/ESCRITORIO, PISO EM PINHO 3A, PAREDE SEM COMPENSADO 10MM, COBERTURA EM TELHA AMIANTO 6MM, INCLUSO INSTALACOES ELETRICAS E ESQUADRIAS</t>
  </si>
  <si>
    <t>74210/1</t>
  </si>
  <si>
    <t>BARRACAO PARA DEPOSITO EM TABUAS DE MADEIRA, COBERTURA EM FIBROCIMENTO 4 MM,   INCLUSO PISO ARGAMASSA TRAÇO 1:6 (CIMENTO E AREIA)</t>
  </si>
  <si>
    <t>74209/1</t>
  </si>
  <si>
    <t>PLACA DE OBRA EM CHAPA DE ACO GALVANIZADO</t>
  </si>
  <si>
    <t>73992/1</t>
  </si>
  <si>
    <t>LOCACAO CONVENCIONAL DE OBRA, ATRAVÉS DE GABARITO DE TABUAS CORRIDAS PONTALETADAS A CADA 1,50M, SEM REAPROVEITAMENTO</t>
  </si>
  <si>
    <t>74103/1</t>
  </si>
  <si>
    <t>ESCADA TIPO MARINHEIRO   EM ACO CA-50 12,5", INCLUSO PINTURA COM FUNDO ANTI-OXIDANTE</t>
  </si>
  <si>
    <t>74071/1</t>
  </si>
  <si>
    <t>74068/2</t>
  </si>
  <si>
    <t>74068/3</t>
  </si>
  <si>
    <t>FECHADURA DE EMBUTIR COMPLETA, PARA PORTAS EXTERNAS, PADRAO DE ACABAMENTO SUPERIOR</t>
  </si>
  <si>
    <t>73965/10</t>
  </si>
  <si>
    <t>ESCAVACAO MANUAL DE VALA EM   MATERIAL DE 1A CATEGORIA ATE 1,5M EXCLUINDO ESGOTAMENTO / ESCORAMENTO</t>
  </si>
  <si>
    <t>73798/1</t>
  </si>
  <si>
    <t>74252/1</t>
  </si>
  <si>
    <t>73860/22</t>
  </si>
  <si>
    <t>73861/2</t>
  </si>
  <si>
    <t>KG</t>
  </si>
  <si>
    <t>74164/4</t>
  </si>
  <si>
    <t>LASTRO DE BRITA</t>
  </si>
  <si>
    <t>FORMA DE MADEIRA COMUM PARA FUNDACOES - REAPROVEITAMENTO 5X</t>
  </si>
  <si>
    <t>73942/2</t>
  </si>
  <si>
    <t>ARMACAO DE ACO CA-60 DIAM. 3,4 A 6,0MM.- FORNECIMENTO / CORTE (C/PERDA DE 10%) / DOBRA / COLOCAÇÃO.</t>
  </si>
  <si>
    <t>74254/1</t>
  </si>
  <si>
    <t>ARMACAO ACO CA-50 DIAM.16,0 (5/8) À 25,0MM (1) - FORNECIMENTO/ CORTE(PERDA DE 10%) / DOBRA / COLOCAÇÃO.</t>
  </si>
  <si>
    <t>74254/2</t>
  </si>
  <si>
    <t>ARMACAO ACO CA-50, DIAM. 6,3 (1/4) À 12,5MM(1/2) -FORNECIMENTO/ CORTE(PERDA DE 10%) / DOBRA / COLOCAÇÃO.</t>
  </si>
  <si>
    <t>74138/4</t>
  </si>
  <si>
    <t>CONCRETO USINADO BOMBEADO FCK=30MPA, INCLUSIVE COLOCACAO, ESPALHAMENTOE ADENSAMENTO MECANICO.</t>
  </si>
  <si>
    <t>PT</t>
  </si>
  <si>
    <t>ALVENARIA EM TIJOLO CERAMICO FURADO 10X20X20CM, 1/2 VEZ, ASSENTADO EM ARGAMASSA TRACO 1:4 (CIMENTO E AREIA),E=1CM</t>
  </si>
  <si>
    <t>10.135</t>
  </si>
  <si>
    <t>10.136</t>
  </si>
  <si>
    <t>CENTRO DE ESPECIALIDADES DO PARANÁ - CISAMUSEP</t>
  </si>
  <si>
    <t>PRÓPRIO: CENTRO DE ESPECIALIDADES DO PARANÁ - CISAMUSEP</t>
  </si>
  <si>
    <t>CENTRAL TELEFONICA</t>
  </si>
  <si>
    <t xml:space="preserve">NO - BREAK TRIFÁSICO 40KVA, 220/127V </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</si>
</sst>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_-;\-* #,##0.00_-;_-* &quot;-&quot;??_-;_-@_-"/>
    <numFmt numFmtId="164" formatCode="_(* #,##0.00_);_(* \(#,##0.00\);_(* &quot;-&quot;??_);_(@_)"/>
    <numFmt numFmtId="165" formatCode="#"/>
    <numFmt numFmtId="166" formatCode="#,##0.00\ ;[Red]\(#,##0.00\)"/>
    <numFmt numFmtId="167" formatCode="0.0"/>
    <numFmt numFmtId="168" formatCode="#,##0.00\ ;[Red]#,##0.00"/>
    <numFmt numFmtId="169" formatCode="mm/yy"/>
    <numFmt numFmtId="170" formatCode="0.000%"/>
    <numFmt numFmtId="171" formatCode="#,##0.00_);[Red]\-#,##0.00;"/>
    <numFmt numFmtId="172" formatCode="#,##0.00_);[Red]\-#,##0.0;"/>
    <numFmt numFmtId="173" formatCode="00"/>
    <numFmt numFmtId="174" formatCode="#,##0.00\ ;&quot; (&quot;#,##0.00\);&quot; -&quot;#\ ;@\ "/>
    <numFmt numFmtId="175" formatCode="##&quot;.&quot;###&quot;.&quot;###&quot;-&quot;#"/>
    <numFmt numFmtId="176" formatCode="0.000000%"/>
  </numFmts>
  <fonts count="42" x14ac:knownFonts="1">
    <font>
      <sz val="11"/>
      <color indexed="8"/>
      <name val="Calibri"/>
      <family val="2"/>
    </font>
    <font>
      <sz val="10"/>
      <name val="Arial"/>
      <family val="2"/>
    </font>
    <font>
      <sz val="8"/>
      <color indexed="8"/>
      <name val="Arial"/>
      <family val="2"/>
    </font>
    <font>
      <sz val="10"/>
      <name val="Arial"/>
      <family val="2"/>
    </font>
    <font>
      <b/>
      <sz val="8"/>
      <name val="Arial"/>
      <family val="2"/>
    </font>
    <font>
      <sz val="8"/>
      <name val="Arial"/>
      <family val="2"/>
    </font>
    <font>
      <sz val="7"/>
      <name val="Arial"/>
      <family val="2"/>
    </font>
    <font>
      <sz val="6"/>
      <name val="Arial"/>
      <family val="2"/>
    </font>
    <font>
      <b/>
      <sz val="7"/>
      <name val="Arial"/>
      <family val="2"/>
    </font>
    <font>
      <sz val="4.5"/>
      <name val="Arial"/>
      <family val="2"/>
    </font>
    <font>
      <b/>
      <sz val="8"/>
      <color indexed="8"/>
      <name val="Arial"/>
      <family val="2"/>
    </font>
    <font>
      <b/>
      <sz val="7"/>
      <color indexed="10"/>
      <name val="Arial"/>
      <family val="2"/>
    </font>
    <font>
      <sz val="9"/>
      <name val="Arial"/>
      <family val="2"/>
    </font>
    <font>
      <b/>
      <sz val="10"/>
      <name val="Arial"/>
      <family val="2"/>
    </font>
    <font>
      <b/>
      <sz val="9"/>
      <name val="Arial"/>
      <family val="2"/>
    </font>
    <font>
      <sz val="11"/>
      <name val="Calibri"/>
      <family val="2"/>
    </font>
    <font>
      <b/>
      <sz val="10"/>
      <color indexed="8"/>
      <name val="Calibri"/>
      <family val="2"/>
    </font>
    <font>
      <b/>
      <sz val="6"/>
      <name val="Arial"/>
      <family val="2"/>
    </font>
    <font>
      <b/>
      <sz val="9"/>
      <color indexed="81"/>
      <name val="Tahoma"/>
      <family val="2"/>
    </font>
    <font>
      <sz val="9"/>
      <color indexed="81"/>
      <name val="Tahoma"/>
      <family val="2"/>
    </font>
    <font>
      <sz val="8"/>
      <color indexed="10"/>
      <name val="Arial"/>
      <family val="2"/>
    </font>
    <font>
      <sz val="9"/>
      <color indexed="10"/>
      <name val="Arial"/>
      <family val="2"/>
    </font>
    <font>
      <b/>
      <sz val="9"/>
      <color indexed="8"/>
      <name val="Arial"/>
      <family val="2"/>
    </font>
    <font>
      <sz val="9"/>
      <color indexed="8"/>
      <name val="Arial"/>
      <family val="2"/>
    </font>
    <font>
      <b/>
      <sz val="9"/>
      <color indexed="10"/>
      <name val="Arial"/>
      <family val="2"/>
    </font>
    <font>
      <sz val="11"/>
      <color indexed="8"/>
      <name val="Calibri"/>
      <family val="2"/>
    </font>
    <font>
      <sz val="10"/>
      <color indexed="10"/>
      <name val="Arial"/>
      <family val="2"/>
    </font>
    <font>
      <b/>
      <sz val="8"/>
      <color indexed="81"/>
      <name val="Tahoma"/>
      <family val="2"/>
    </font>
    <font>
      <sz val="8"/>
      <color indexed="81"/>
      <name val="Tahoma"/>
      <family val="2"/>
    </font>
    <font>
      <sz val="9"/>
      <color indexed="62"/>
      <name val="Arial"/>
      <family val="2"/>
    </font>
    <font>
      <sz val="6.5"/>
      <name val="Arial"/>
      <family val="2"/>
    </font>
    <font>
      <b/>
      <sz val="12"/>
      <color indexed="10"/>
      <name val="Calibri"/>
      <family val="2"/>
    </font>
    <font>
      <sz val="24"/>
      <color indexed="10"/>
      <name val="Arial"/>
      <family val="2"/>
    </font>
    <font>
      <b/>
      <sz val="18"/>
      <name val="Arial Narrow"/>
      <family val="2"/>
    </font>
    <font>
      <sz val="4.5"/>
      <color indexed="10"/>
      <name val="Arial"/>
      <family val="2"/>
    </font>
    <font>
      <b/>
      <sz val="6.5"/>
      <color indexed="10"/>
      <name val="Arial"/>
      <family val="2"/>
    </font>
    <font>
      <sz val="6"/>
      <color indexed="10"/>
      <name val="Arial"/>
      <family val="2"/>
    </font>
    <font>
      <b/>
      <sz val="10"/>
      <name val="Calibri"/>
      <family val="2"/>
    </font>
    <font>
      <sz val="10"/>
      <name val="Calibri"/>
      <family val="2"/>
    </font>
    <font>
      <b/>
      <sz val="9"/>
      <color indexed="62"/>
      <name val="Arial"/>
      <family val="2"/>
    </font>
    <font>
      <b/>
      <sz val="10"/>
      <color indexed="10"/>
      <name val="Calibri"/>
      <family val="2"/>
    </font>
    <font>
      <sz val="8"/>
      <name val="Calibri"/>
      <family val="2"/>
    </font>
  </fonts>
  <fills count="6">
    <fill>
      <patternFill patternType="none"/>
    </fill>
    <fill>
      <patternFill patternType="gray125"/>
    </fill>
    <fill>
      <patternFill patternType="solid">
        <fgColor indexed="9"/>
        <bgColor indexed="26"/>
      </patternFill>
    </fill>
    <fill>
      <patternFill patternType="solid">
        <fgColor indexed="9"/>
        <bgColor indexed="64"/>
      </patternFill>
    </fill>
    <fill>
      <patternFill patternType="solid">
        <fgColor indexed="26"/>
        <bgColor indexed="64"/>
      </patternFill>
    </fill>
    <fill>
      <patternFill patternType="solid">
        <fgColor indexed="9"/>
        <bgColor indexed="42"/>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8"/>
      </bottom>
      <diagonal/>
    </border>
    <border>
      <left/>
      <right/>
      <top style="thin">
        <color indexed="8"/>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0">
    <xf numFmtId="0" fontId="0" fillId="0" borderId="0"/>
    <xf numFmtId="0" fontId="25" fillId="0" borderId="0"/>
    <xf numFmtId="0" fontId="3" fillId="0" borderId="0"/>
    <xf numFmtId="0" fontId="1" fillId="0" borderId="0"/>
    <xf numFmtId="0" fontId="25" fillId="0" borderId="0"/>
    <xf numFmtId="9" fontId="1" fillId="0" borderId="0" applyFill="0" applyBorder="0" applyAlignment="0" applyProtection="0"/>
    <xf numFmtId="9" fontId="1" fillId="0" borderId="0" applyFill="0" applyBorder="0" applyAlignment="0" applyProtection="0"/>
    <xf numFmtId="43" fontId="1" fillId="0" borderId="0" applyFill="0" applyBorder="0" applyAlignment="0" applyProtection="0"/>
    <xf numFmtId="174" fontId="1" fillId="0" borderId="0"/>
    <xf numFmtId="43" fontId="1" fillId="0" borderId="0" applyFill="0" applyBorder="0" applyAlignment="0" applyProtection="0"/>
  </cellStyleXfs>
  <cellXfs count="347">
    <xf numFmtId="0" fontId="0" fillId="0" borderId="0" xfId="0"/>
    <xf numFmtId="0" fontId="0" fillId="2" borderId="0" xfId="0" applyFill="1" applyAlignment="1" applyProtection="1">
      <alignment horizontal="center" vertical="center"/>
      <protection locked="0"/>
    </xf>
    <xf numFmtId="165" fontId="0" fillId="2" borderId="0" xfId="0" applyNumberFormat="1" applyFill="1" applyAlignment="1" applyProtection="1">
      <alignment horizontal="center" vertical="center"/>
      <protection locked="0"/>
    </xf>
    <xf numFmtId="2" fontId="3" fillId="2" borderId="0" xfId="0" applyNumberFormat="1" applyFont="1" applyFill="1" applyAlignment="1" applyProtection="1">
      <alignment horizontal="right" vertical="center"/>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horizontal="right" vertical="center"/>
      <protection locked="0"/>
    </xf>
    <xf numFmtId="49" fontId="2" fillId="2" borderId="0" xfId="0" applyNumberFormat="1" applyFont="1" applyFill="1" applyAlignment="1" applyProtection="1">
      <alignment horizontal="center" vertical="center"/>
      <protection locked="0"/>
    </xf>
    <xf numFmtId="0" fontId="15" fillId="2" borderId="0" xfId="0" applyFont="1" applyFill="1" applyAlignment="1" applyProtection="1">
      <alignment horizontal="center" vertical="center"/>
      <protection locked="0"/>
    </xf>
    <xf numFmtId="49" fontId="5" fillId="2" borderId="0" xfId="0" applyNumberFormat="1" applyFont="1" applyFill="1" applyAlignment="1" applyProtection="1">
      <alignment horizontal="center" vertical="center"/>
      <protection locked="0"/>
    </xf>
    <xf numFmtId="165" fontId="15" fillId="2" borderId="0" xfId="0" applyNumberFormat="1" applyFont="1" applyFill="1" applyAlignment="1" applyProtection="1">
      <alignment horizontal="center" vertical="center"/>
      <protection locked="0"/>
    </xf>
    <xf numFmtId="2" fontId="1" fillId="2" borderId="0" xfId="0" applyNumberFormat="1" applyFont="1" applyFill="1" applyAlignment="1" applyProtection="1">
      <alignment horizontal="right" vertical="center"/>
      <protection locked="0"/>
    </xf>
    <xf numFmtId="0" fontId="1" fillId="2" borderId="0" xfId="0" applyFont="1" applyFill="1" applyAlignment="1" applyProtection="1">
      <alignment vertical="center"/>
      <protection locked="0"/>
    </xf>
    <xf numFmtId="0" fontId="1" fillId="2" borderId="0" xfId="0" applyFont="1" applyFill="1" applyAlignment="1" applyProtection="1">
      <alignment horizontal="right" vertical="center"/>
      <protection locked="0"/>
    </xf>
    <xf numFmtId="43" fontId="13" fillId="2" borderId="0" xfId="7" applyFont="1" applyFill="1" applyAlignment="1" applyProtection="1">
      <alignment vertical="center"/>
      <protection locked="0"/>
    </xf>
    <xf numFmtId="10" fontId="16" fillId="2" borderId="0" xfId="0" applyNumberFormat="1" applyFont="1" applyFill="1" applyAlignment="1" applyProtection="1">
      <alignment vertical="center"/>
      <protection locked="0"/>
    </xf>
    <xf numFmtId="171" fontId="5" fillId="3" borderId="0" xfId="0" applyNumberFormat="1" applyFont="1" applyFill="1" applyBorder="1" applyProtection="1"/>
    <xf numFmtId="2" fontId="0" fillId="0" borderId="0" xfId="0" applyNumberFormat="1" applyBorder="1" applyProtection="1"/>
    <xf numFmtId="10" fontId="0" fillId="0" borderId="0" xfId="0" applyNumberFormat="1" applyBorder="1" applyProtection="1"/>
    <xf numFmtId="0" fontId="0" fillId="0" borderId="0" xfId="0" applyBorder="1" applyProtection="1"/>
    <xf numFmtId="10" fontId="0" fillId="0" borderId="0" xfId="0" applyNumberFormat="1" applyProtection="1"/>
    <xf numFmtId="171" fontId="0" fillId="0" borderId="0" xfId="0" applyNumberFormat="1" applyProtection="1"/>
    <xf numFmtId="0" fontId="5" fillId="0" borderId="0" xfId="0" applyFont="1" applyBorder="1" applyProtection="1"/>
    <xf numFmtId="49" fontId="5" fillId="3" borderId="0" xfId="0" applyNumberFormat="1" applyFont="1" applyFill="1" applyBorder="1" applyAlignment="1" applyProtection="1">
      <alignment horizontal="center" vertical="top"/>
    </xf>
    <xf numFmtId="0" fontId="5" fillId="3" borderId="0" xfId="0" applyFont="1" applyFill="1" applyBorder="1" applyAlignment="1" applyProtection="1">
      <alignment horizontal="left" vertical="justify"/>
    </xf>
    <xf numFmtId="10" fontId="5" fillId="3" borderId="0" xfId="0" applyNumberFormat="1" applyFont="1" applyFill="1" applyBorder="1" applyAlignment="1" applyProtection="1">
      <alignment horizontal="right"/>
    </xf>
    <xf numFmtId="171" fontId="5" fillId="3" borderId="0" xfId="0" applyNumberFormat="1" applyFont="1" applyFill="1" applyBorder="1" applyAlignment="1" applyProtection="1">
      <alignment horizontal="center"/>
    </xf>
    <xf numFmtId="10" fontId="5" fillId="3" borderId="0" xfId="0" applyNumberFormat="1" applyFont="1" applyFill="1" applyBorder="1" applyAlignment="1" applyProtection="1">
      <alignment horizontal="center"/>
    </xf>
    <xf numFmtId="171" fontId="5" fillId="3" borderId="0" xfId="0" applyNumberFormat="1" applyFont="1" applyFill="1" applyBorder="1" applyAlignment="1" applyProtection="1">
      <alignment horizontal="right"/>
    </xf>
    <xf numFmtId="0" fontId="5" fillId="3" borderId="0" xfId="0" quotePrefix="1" applyFont="1" applyFill="1" applyBorder="1" applyAlignment="1" applyProtection="1">
      <alignment horizontal="left" vertical="justify"/>
    </xf>
    <xf numFmtId="171" fontId="5" fillId="3" borderId="0" xfId="0" quotePrefix="1" applyNumberFormat="1" applyFont="1" applyFill="1" applyBorder="1" applyAlignment="1" applyProtection="1">
      <alignment horizontal="center"/>
    </xf>
    <xf numFmtId="10" fontId="5" fillId="3" borderId="0" xfId="0" quotePrefix="1" applyNumberFormat="1" applyFont="1" applyFill="1" applyBorder="1" applyAlignment="1" applyProtection="1">
      <alignment horizontal="center"/>
    </xf>
    <xf numFmtId="0" fontId="4" fillId="3" borderId="0" xfId="0" quotePrefix="1" applyFont="1" applyFill="1" applyBorder="1" applyAlignment="1" applyProtection="1">
      <alignment horizontal="left" vertical="justify"/>
    </xf>
    <xf numFmtId="49" fontId="4" fillId="3" borderId="0" xfId="0" applyNumberFormat="1" applyFont="1" applyFill="1" applyBorder="1" applyAlignment="1" applyProtection="1">
      <alignment horizontal="center" vertical="top"/>
    </xf>
    <xf numFmtId="0" fontId="4" fillId="3" borderId="0" xfId="0" applyFont="1" applyFill="1" applyBorder="1" applyAlignment="1" applyProtection="1">
      <alignment horizontal="left" vertical="justify"/>
    </xf>
    <xf numFmtId="171" fontId="5" fillId="3" borderId="0" xfId="0" applyNumberFormat="1" applyFont="1" applyFill="1" applyBorder="1" applyAlignment="1" applyProtection="1"/>
    <xf numFmtId="10" fontId="5" fillId="3" borderId="0" xfId="0" applyNumberFormat="1" applyFont="1" applyFill="1" applyBorder="1" applyAlignment="1" applyProtection="1"/>
    <xf numFmtId="171" fontId="5" fillId="0" borderId="0" xfId="0" applyNumberFormat="1" applyFont="1" applyBorder="1" applyProtection="1"/>
    <xf numFmtId="0" fontId="0" fillId="0" borderId="0" xfId="0" applyBorder="1" applyAlignment="1" applyProtection="1">
      <alignment horizontal="center" vertical="top"/>
    </xf>
    <xf numFmtId="0" fontId="0" fillId="0" borderId="0" xfId="0" applyBorder="1" applyAlignment="1" applyProtection="1">
      <alignment horizontal="left" vertical="justify"/>
    </xf>
    <xf numFmtId="171" fontId="0" fillId="0" borderId="0" xfId="0" applyNumberFormat="1" applyBorder="1" applyProtection="1"/>
    <xf numFmtId="0" fontId="0" fillId="0" borderId="0" xfId="0" applyAlignment="1" applyProtection="1">
      <alignment horizontal="center" vertical="top"/>
    </xf>
    <xf numFmtId="0" fontId="0" fillId="0" borderId="0" xfId="0" applyAlignment="1" applyProtection="1">
      <alignment horizontal="left" vertical="justify"/>
    </xf>
    <xf numFmtId="170" fontId="5" fillId="3" borderId="0" xfId="0" applyNumberFormat="1" applyFont="1" applyFill="1" applyBorder="1" applyAlignment="1" applyProtection="1">
      <alignment horizontal="right"/>
    </xf>
    <xf numFmtId="170" fontId="0" fillId="0" borderId="0" xfId="0" applyNumberFormat="1" applyBorder="1" applyProtection="1"/>
    <xf numFmtId="170" fontId="0" fillId="0" borderId="0" xfId="0" applyNumberFormat="1" applyProtection="1"/>
    <xf numFmtId="170" fontId="5" fillId="3" borderId="0" xfId="0" applyNumberFormat="1" applyFont="1" applyFill="1" applyBorder="1" applyAlignment="1" applyProtection="1">
      <alignment horizontal="center"/>
    </xf>
    <xf numFmtId="170" fontId="5" fillId="3" borderId="0" xfId="0" quotePrefix="1" applyNumberFormat="1" applyFont="1" applyFill="1" applyBorder="1" applyAlignment="1" applyProtection="1">
      <alignment horizontal="center"/>
    </xf>
    <xf numFmtId="170" fontId="5" fillId="3" borderId="0" xfId="0" applyNumberFormat="1" applyFont="1" applyFill="1" applyBorder="1" applyAlignment="1" applyProtection="1"/>
    <xf numFmtId="0" fontId="15" fillId="2" borderId="0" xfId="0" applyFont="1" applyFill="1" applyAlignment="1" applyProtection="1">
      <alignment horizontal="justify" vertical="center" wrapText="1"/>
      <protection locked="0"/>
    </xf>
    <xf numFmtId="0" fontId="0" fillId="2" borderId="0" xfId="0" applyFill="1" applyAlignment="1" applyProtection="1">
      <alignment horizontal="justify" vertical="center" wrapText="1"/>
      <protection locked="0"/>
    </xf>
    <xf numFmtId="9" fontId="5" fillId="0" borderId="0" xfId="5" applyNumberFormat="1" applyFont="1" applyBorder="1" applyProtection="1"/>
    <xf numFmtId="0" fontId="0" fillId="2" borderId="0" xfId="0" applyFill="1" applyBorder="1" applyAlignment="1" applyProtection="1">
      <alignment vertical="center"/>
      <protection locked="0"/>
    </xf>
    <xf numFmtId="43" fontId="3" fillId="0" borderId="0" xfId="7" applyFont="1" applyFill="1" applyAlignment="1" applyProtection="1">
      <alignment horizontal="center" vertical="center"/>
      <protection locked="0"/>
    </xf>
    <xf numFmtId="43" fontId="1" fillId="0" borderId="0" xfId="7" applyFont="1" applyFill="1" applyAlignment="1" applyProtection="1">
      <alignment horizontal="center" vertical="center"/>
      <protection locked="0"/>
    </xf>
    <xf numFmtId="0" fontId="15" fillId="2" borderId="0" xfId="0" applyFont="1" applyFill="1" applyBorder="1" applyAlignment="1" applyProtection="1">
      <alignment vertical="center"/>
      <protection locked="0"/>
    </xf>
    <xf numFmtId="166" fontId="1" fillId="0" borderId="0" xfId="0" applyNumberFormat="1" applyFont="1" applyFill="1" applyAlignment="1" applyProtection="1">
      <alignment horizontal="right" vertical="center"/>
      <protection locked="0"/>
    </xf>
    <xf numFmtId="166" fontId="15" fillId="0" borderId="0" xfId="0" applyNumberFormat="1" applyFont="1" applyFill="1" applyAlignment="1" applyProtection="1">
      <alignment horizontal="right" vertical="center"/>
      <protection locked="0"/>
    </xf>
    <xf numFmtId="166" fontId="3" fillId="0" borderId="0" xfId="0" applyNumberFormat="1" applyFont="1" applyFill="1" applyAlignment="1" applyProtection="1">
      <alignment horizontal="right" vertical="center"/>
      <protection locked="0"/>
    </xf>
    <xf numFmtId="166" fontId="0" fillId="0" borderId="0" xfId="0" applyNumberFormat="1" applyFill="1" applyAlignment="1" applyProtection="1">
      <alignment horizontal="right" vertical="center"/>
      <protection locked="0"/>
    </xf>
    <xf numFmtId="0" fontId="14" fillId="2" borderId="0" xfId="0" applyFont="1" applyFill="1" applyBorder="1" applyAlignment="1" applyProtection="1">
      <alignment vertical="top"/>
      <protection locked="0"/>
    </xf>
    <xf numFmtId="0" fontId="14" fillId="2" borderId="0" xfId="0" applyFont="1" applyFill="1" applyBorder="1" applyAlignment="1" applyProtection="1">
      <alignment vertical="center"/>
      <protection locked="0"/>
    </xf>
    <xf numFmtId="0" fontId="12" fillId="2" borderId="0" xfId="0" applyFont="1" applyFill="1" applyBorder="1" applyAlignment="1" applyProtection="1">
      <alignment vertical="center"/>
      <protection locked="0"/>
    </xf>
    <xf numFmtId="0" fontId="14" fillId="2" borderId="0" xfId="0" applyNumberFormat="1" applyFont="1" applyFill="1" applyBorder="1" applyAlignment="1" applyProtection="1">
      <alignment vertical="top"/>
      <protection locked="0"/>
    </xf>
    <xf numFmtId="166" fontId="12" fillId="2" borderId="0" xfId="0" applyNumberFormat="1" applyFont="1" applyFill="1" applyBorder="1" applyAlignment="1" applyProtection="1">
      <alignment vertical="center"/>
      <protection locked="0"/>
    </xf>
    <xf numFmtId="0" fontId="24" fillId="2" borderId="0" xfId="0" applyFont="1" applyFill="1" applyBorder="1" applyAlignment="1" applyProtection="1">
      <alignment vertical="center"/>
      <protection locked="0"/>
    </xf>
    <xf numFmtId="0" fontId="21" fillId="2" borderId="0" xfId="0" applyFont="1" applyFill="1" applyBorder="1" applyAlignment="1" applyProtection="1">
      <alignment vertical="center"/>
      <protection locked="0"/>
    </xf>
    <xf numFmtId="166" fontId="14" fillId="2" borderId="0" xfId="0" applyNumberFormat="1" applyFont="1" applyFill="1" applyBorder="1" applyAlignment="1" applyProtection="1">
      <alignment vertical="center"/>
      <protection locked="0"/>
    </xf>
    <xf numFmtId="0" fontId="0" fillId="5" borderId="0" xfId="0" applyFill="1" applyAlignment="1" applyProtection="1">
      <alignment vertical="center"/>
      <protection locked="0"/>
    </xf>
    <xf numFmtId="167" fontId="4" fillId="5" borderId="0" xfId="0" applyNumberFormat="1" applyFont="1" applyFill="1" applyBorder="1" applyAlignment="1" applyProtection="1">
      <alignment horizontal="center" vertical="center"/>
      <protection locked="0"/>
    </xf>
    <xf numFmtId="167" fontId="23" fillId="5" borderId="0" xfId="0" applyNumberFormat="1" applyFont="1" applyFill="1" applyBorder="1" applyAlignment="1" applyProtection="1">
      <alignment horizontal="center" vertical="center"/>
      <protection locked="0"/>
    </xf>
    <xf numFmtId="167" fontId="4" fillId="5" borderId="0" xfId="0" applyNumberFormat="1" applyFont="1" applyFill="1" applyBorder="1" applyAlignment="1" applyProtection="1">
      <alignment horizontal="center" vertical="center" wrapText="1"/>
      <protection locked="0"/>
    </xf>
    <xf numFmtId="2" fontId="4" fillId="5" borderId="0" xfId="0" applyNumberFormat="1" applyFont="1" applyFill="1" applyBorder="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0" fillId="5" borderId="0" xfId="0" applyFill="1" applyBorder="1" applyAlignment="1" applyProtection="1">
      <alignment vertical="center"/>
      <protection locked="0"/>
    </xf>
    <xf numFmtId="0" fontId="0" fillId="5" borderId="0" xfId="0" applyFill="1" applyAlignment="1" applyProtection="1">
      <alignment horizontal="center" vertical="center"/>
      <protection locked="0"/>
    </xf>
    <xf numFmtId="0" fontId="23" fillId="5" borderId="0" xfId="0" applyFont="1" applyFill="1" applyAlignment="1" applyProtection="1">
      <alignment horizontal="center" vertical="center"/>
      <protection locked="0"/>
    </xf>
    <xf numFmtId="0" fontId="6" fillId="5" borderId="0" xfId="0" applyFont="1" applyFill="1" applyAlignment="1" applyProtection="1">
      <alignment horizontal="center" vertical="center"/>
      <protection locked="0"/>
    </xf>
    <xf numFmtId="2" fontId="0" fillId="5" borderId="0" xfId="0" applyNumberFormat="1" applyFill="1" applyAlignment="1" applyProtection="1">
      <alignment horizontal="center" vertical="center"/>
      <protection locked="0"/>
    </xf>
    <xf numFmtId="2" fontId="5" fillId="5" borderId="0" xfId="0" applyNumberFormat="1" applyFont="1" applyFill="1" applyAlignment="1" applyProtection="1">
      <alignment horizontal="right" vertical="center"/>
      <protection locked="0"/>
    </xf>
    <xf numFmtId="2" fontId="7" fillId="5" borderId="0" xfId="0" applyNumberFormat="1" applyFont="1" applyFill="1" applyAlignment="1" applyProtection="1">
      <alignment horizontal="right" vertical="center"/>
      <protection locked="0"/>
    </xf>
    <xf numFmtId="2" fontId="6" fillId="5" borderId="0" xfId="0" applyNumberFormat="1" applyFont="1" applyFill="1" applyAlignment="1" applyProtection="1">
      <alignment horizontal="right" vertical="center"/>
      <protection locked="0"/>
    </xf>
    <xf numFmtId="49" fontId="8" fillId="5" borderId="0" xfId="0" applyNumberFormat="1" applyFont="1" applyFill="1" applyAlignment="1" applyProtection="1">
      <alignment horizontal="left" vertical="center"/>
      <protection locked="0"/>
    </xf>
    <xf numFmtId="0" fontId="9" fillId="5" borderId="0" xfId="0" applyFont="1" applyFill="1" applyAlignment="1" applyProtection="1">
      <alignment vertical="center"/>
      <protection locked="0"/>
    </xf>
    <xf numFmtId="0" fontId="9" fillId="5" borderId="0" xfId="0" applyFont="1" applyFill="1" applyAlignment="1" applyProtection="1">
      <alignment horizontal="center" vertical="center"/>
      <protection locked="0"/>
    </xf>
    <xf numFmtId="168" fontId="6" fillId="5" borderId="0" xfId="0" applyNumberFormat="1" applyFont="1" applyFill="1" applyAlignment="1" applyProtection="1">
      <alignment horizontal="left" vertical="center"/>
      <protection locked="0"/>
    </xf>
    <xf numFmtId="2" fontId="6" fillId="5" borderId="0" xfId="0" applyNumberFormat="1" applyFont="1" applyFill="1" applyBorder="1" applyAlignment="1" applyProtection="1">
      <alignment horizontal="right" vertical="center"/>
      <protection locked="0"/>
    </xf>
    <xf numFmtId="10" fontId="8" fillId="5" borderId="0" xfId="0" applyNumberFormat="1" applyFont="1" applyFill="1" applyBorder="1" applyAlignment="1" applyProtection="1">
      <alignment horizontal="left" vertical="center"/>
      <protection locked="0"/>
    </xf>
    <xf numFmtId="0" fontId="9" fillId="5" borderId="0" xfId="0" applyFont="1" applyFill="1" applyBorder="1" applyAlignment="1" applyProtection="1">
      <alignment vertical="center"/>
      <protection locked="0"/>
    </xf>
    <xf numFmtId="0" fontId="10" fillId="5" borderId="0" xfId="0" applyFont="1" applyFill="1" applyBorder="1" applyAlignment="1" applyProtection="1">
      <alignment horizontal="left" vertical="center" wrapText="1"/>
      <protection locked="0"/>
    </xf>
    <xf numFmtId="2" fontId="8" fillId="5" borderId="0" xfId="0" applyNumberFormat="1" applyFont="1" applyFill="1" applyBorder="1" applyAlignment="1" applyProtection="1">
      <alignment vertical="center"/>
      <protection locked="0"/>
    </xf>
    <xf numFmtId="168" fontId="6" fillId="5" borderId="0" xfId="0" applyNumberFormat="1" applyFont="1" applyFill="1" applyBorder="1" applyAlignment="1" applyProtection="1">
      <alignment horizontal="left" vertical="center"/>
      <protection locked="0"/>
    </xf>
    <xf numFmtId="169" fontId="11" fillId="5" borderId="6" xfId="0" applyNumberFormat="1" applyFont="1" applyFill="1" applyBorder="1" applyAlignment="1" applyProtection="1">
      <alignment horizontal="left" vertical="center" wrapText="1"/>
      <protection locked="0"/>
    </xf>
    <xf numFmtId="2" fontId="6" fillId="5" borderId="7" xfId="0" applyNumberFormat="1" applyFont="1" applyFill="1" applyBorder="1" applyAlignment="1" applyProtection="1">
      <alignment horizontal="right" vertical="center"/>
      <protection locked="0"/>
    </xf>
    <xf numFmtId="10" fontId="6" fillId="5" borderId="0" xfId="0" applyNumberFormat="1" applyFont="1" applyFill="1" applyBorder="1" applyAlignment="1" applyProtection="1">
      <alignment vertical="center"/>
      <protection locked="0"/>
    </xf>
    <xf numFmtId="0" fontId="6" fillId="5" borderId="5" xfId="0" applyFont="1" applyFill="1" applyBorder="1" applyAlignment="1" applyProtection="1">
      <alignment horizontal="left" vertical="center" wrapText="1"/>
      <protection locked="0"/>
    </xf>
    <xf numFmtId="2" fontId="6" fillId="5" borderId="8" xfId="0" applyNumberFormat="1" applyFont="1" applyFill="1" applyBorder="1" applyAlignment="1" applyProtection="1">
      <alignment horizontal="right" vertical="center"/>
      <protection locked="0"/>
    </xf>
    <xf numFmtId="10" fontId="6" fillId="5" borderId="0" xfId="0" applyNumberFormat="1" applyFont="1" applyFill="1" applyBorder="1" applyAlignment="1" applyProtection="1">
      <alignment horizontal="right" vertical="center"/>
      <protection locked="0"/>
    </xf>
    <xf numFmtId="0" fontId="5" fillId="5" borderId="0" xfId="0" applyFont="1" applyFill="1" applyAlignment="1" applyProtection="1">
      <alignment horizontal="justify" vertical="center" wrapText="1"/>
      <protection locked="0"/>
    </xf>
    <xf numFmtId="2" fontId="5" fillId="5" borderId="0" xfId="0" applyNumberFormat="1" applyFont="1" applyFill="1" applyAlignment="1" applyProtection="1">
      <alignment horizontal="center" vertical="center"/>
      <protection locked="0"/>
    </xf>
    <xf numFmtId="10" fontId="0" fillId="5" borderId="0" xfId="0" applyNumberFormat="1" applyFill="1" applyAlignment="1" applyProtection="1">
      <alignment vertical="center"/>
      <protection locked="0"/>
    </xf>
    <xf numFmtId="0" fontId="12" fillId="3" borderId="3" xfId="8" applyNumberFormat="1" applyFont="1" applyFill="1" applyBorder="1" applyAlignment="1" applyProtection="1">
      <alignment horizontal="center" vertical="center"/>
    </xf>
    <xf numFmtId="0" fontId="25" fillId="3" borderId="0" xfId="4" applyFill="1" applyBorder="1" applyAlignment="1" applyProtection="1">
      <alignment vertical="center"/>
    </xf>
    <xf numFmtId="10" fontId="4" fillId="3" borderId="9" xfId="4" applyNumberFormat="1" applyFont="1" applyFill="1" applyBorder="1" applyAlignment="1" applyProtection="1">
      <alignment horizontal="right"/>
    </xf>
    <xf numFmtId="10" fontId="4" fillId="3" borderId="9" xfId="4" applyNumberFormat="1" applyFont="1" applyFill="1" applyBorder="1" applyAlignment="1" applyProtection="1">
      <alignment horizontal="left"/>
    </xf>
    <xf numFmtId="10" fontId="5" fillId="3" borderId="9" xfId="4" applyNumberFormat="1" applyFont="1" applyFill="1" applyBorder="1" applyAlignment="1" applyProtection="1">
      <alignment horizontal="right"/>
    </xf>
    <xf numFmtId="0" fontId="5" fillId="3" borderId="10" xfId="4" applyFont="1" applyFill="1" applyBorder="1" applyProtection="1"/>
    <xf numFmtId="0" fontId="25" fillId="3" borderId="0" xfId="4" applyFill="1" applyBorder="1" applyProtection="1"/>
    <xf numFmtId="0" fontId="4" fillId="3" borderId="0" xfId="4" applyFont="1" applyFill="1" applyBorder="1" applyAlignment="1" applyProtection="1">
      <alignment horizontal="right" vertical="center"/>
    </xf>
    <xf numFmtId="0" fontId="5" fillId="3" borderId="0" xfId="4" applyFont="1" applyFill="1" applyBorder="1" applyAlignment="1" applyProtection="1">
      <alignment horizontal="left" vertical="center"/>
    </xf>
    <xf numFmtId="0" fontId="5" fillId="3" borderId="0" xfId="4" applyFont="1" applyFill="1" applyBorder="1" applyAlignment="1" applyProtection="1">
      <alignment horizontal="right" vertical="center"/>
    </xf>
    <xf numFmtId="14" fontId="5" fillId="3" borderId="11" xfId="4" applyNumberFormat="1" applyFont="1" applyFill="1" applyBorder="1" applyAlignment="1" applyProtection="1">
      <alignment horizontal="left"/>
    </xf>
    <xf numFmtId="173" fontId="25" fillId="3" borderId="12" xfId="4" applyNumberFormat="1" applyFill="1" applyBorder="1" applyAlignment="1" applyProtection="1">
      <alignment horizontal="center" vertical="top"/>
    </xf>
    <xf numFmtId="0" fontId="5" fillId="3" borderId="11" xfId="4" applyFont="1" applyFill="1" applyBorder="1" applyAlignment="1" applyProtection="1">
      <alignment horizontal="left"/>
    </xf>
    <xf numFmtId="173" fontId="5" fillId="3" borderId="12" xfId="4" quotePrefix="1" applyNumberFormat="1" applyFont="1" applyFill="1" applyBorder="1" applyAlignment="1" applyProtection="1">
      <alignment horizontal="center" vertical="top"/>
    </xf>
    <xf numFmtId="175" fontId="5" fillId="3" borderId="11" xfId="4" applyNumberFormat="1" applyFont="1" applyFill="1" applyBorder="1" applyAlignment="1" applyProtection="1">
      <alignment horizontal="left"/>
    </xf>
    <xf numFmtId="0" fontId="4" fillId="3" borderId="13" xfId="4" applyFont="1" applyFill="1" applyBorder="1" applyAlignment="1" applyProtection="1">
      <alignment horizontal="center" vertical="justify"/>
    </xf>
    <xf numFmtId="10" fontId="4" fillId="3" borderId="14" xfId="4" applyNumberFormat="1" applyFont="1" applyFill="1" applyBorder="1" applyAlignment="1" applyProtection="1">
      <alignment horizontal="centerContinuous"/>
    </xf>
    <xf numFmtId="173" fontId="7" fillId="3" borderId="15" xfId="4" quotePrefix="1" applyNumberFormat="1" applyFont="1" applyFill="1" applyBorder="1" applyAlignment="1" applyProtection="1">
      <alignment horizontal="center" vertical="top"/>
    </xf>
    <xf numFmtId="10" fontId="17" fillId="3" borderId="16" xfId="4" applyNumberFormat="1" applyFont="1" applyFill="1" applyBorder="1" applyAlignment="1" applyProtection="1">
      <alignment horizontal="right"/>
    </xf>
    <xf numFmtId="10" fontId="17" fillId="3" borderId="15" xfId="4" applyNumberFormat="1" applyFont="1" applyFill="1" applyBorder="1" applyAlignment="1" applyProtection="1">
      <alignment horizontal="center"/>
    </xf>
    <xf numFmtId="0" fontId="17" fillId="3" borderId="16" xfId="4" applyFont="1" applyFill="1" applyBorder="1" applyAlignment="1" applyProtection="1">
      <alignment horizontal="center" vertical="center"/>
    </xf>
    <xf numFmtId="173" fontId="4" fillId="3" borderId="12" xfId="4" applyNumberFormat="1" applyFont="1" applyFill="1" applyBorder="1" applyAlignment="1" applyProtection="1">
      <alignment horizontal="center" vertical="center"/>
    </xf>
    <xf numFmtId="15" fontId="4" fillId="3" borderId="17" xfId="4" applyNumberFormat="1" applyFont="1" applyFill="1" applyBorder="1" applyAlignment="1" applyProtection="1">
      <alignment horizontal="center" vertical="center"/>
    </xf>
    <xf numFmtId="15" fontId="17" fillId="3" borderId="12" xfId="4" applyNumberFormat="1" applyFont="1" applyFill="1" applyBorder="1" applyAlignment="1" applyProtection="1">
      <alignment horizontal="center" vertical="center"/>
    </xf>
    <xf numFmtId="15" fontId="17" fillId="3" borderId="17" xfId="4" applyNumberFormat="1" applyFont="1" applyFill="1" applyBorder="1" applyAlignment="1" applyProtection="1">
      <alignment horizontal="center" vertical="center"/>
    </xf>
    <xf numFmtId="173" fontId="4" fillId="3" borderId="18" xfId="4" applyNumberFormat="1" applyFont="1" applyFill="1" applyBorder="1" applyAlignment="1" applyProtection="1">
      <alignment horizontal="center" vertical="center"/>
    </xf>
    <xf numFmtId="15" fontId="4" fillId="3" borderId="19" xfId="4" applyNumberFormat="1" applyFont="1" applyFill="1" applyBorder="1" applyAlignment="1" applyProtection="1">
      <alignment horizontal="center" vertical="center"/>
    </xf>
    <xf numFmtId="15" fontId="17" fillId="3" borderId="18" xfId="4" applyNumberFormat="1" applyFont="1" applyFill="1" applyBorder="1" applyAlignment="1" applyProtection="1">
      <alignment horizontal="center" vertical="center"/>
    </xf>
    <xf numFmtId="15" fontId="17" fillId="3" borderId="19" xfId="4" applyNumberFormat="1" applyFont="1" applyFill="1" applyBorder="1" applyAlignment="1" applyProtection="1">
      <alignment horizontal="center" vertical="center"/>
    </xf>
    <xf numFmtId="173" fontId="5" fillId="4" borderId="20" xfId="4" applyNumberFormat="1" applyFont="1" applyFill="1" applyBorder="1" applyAlignment="1" applyProtection="1">
      <alignment horizontal="center" vertical="center" wrapText="1"/>
    </xf>
    <xf numFmtId="171" fontId="1" fillId="3" borderId="21" xfId="4" applyNumberFormat="1" applyFont="1" applyFill="1" applyBorder="1" applyAlignment="1" applyProtection="1">
      <alignment horizontal="right" vertical="center" wrapText="1"/>
    </xf>
    <xf numFmtId="10" fontId="1" fillId="4" borderId="21" xfId="4" applyNumberFormat="1" applyFont="1" applyFill="1" applyBorder="1" applyAlignment="1" applyProtection="1">
      <alignment horizontal="right" vertical="center" wrapText="1"/>
      <protection locked="0"/>
    </xf>
    <xf numFmtId="10" fontId="1" fillId="3" borderId="20" xfId="4" applyNumberFormat="1" applyFont="1" applyFill="1" applyBorder="1" applyAlignment="1" applyProtection="1">
      <alignment horizontal="right" vertical="center" wrapText="1"/>
    </xf>
    <xf numFmtId="171" fontId="1" fillId="3" borderId="20" xfId="4" applyNumberFormat="1" applyFont="1" applyFill="1" applyBorder="1" applyAlignment="1" applyProtection="1">
      <alignment horizontal="right" vertical="center" wrapText="1"/>
    </xf>
    <xf numFmtId="10" fontId="1" fillId="4" borderId="20" xfId="4" applyNumberFormat="1" applyFont="1" applyFill="1" applyBorder="1" applyAlignment="1" applyProtection="1">
      <alignment horizontal="right" vertical="center" wrapText="1"/>
      <protection locked="0"/>
    </xf>
    <xf numFmtId="172" fontId="1" fillId="4" borderId="20" xfId="9" quotePrefix="1" applyNumberFormat="1" applyFont="1" applyFill="1" applyBorder="1" applyAlignment="1" applyProtection="1">
      <alignment horizontal="right" vertical="center" wrapText="1"/>
      <protection locked="0"/>
    </xf>
    <xf numFmtId="17" fontId="1" fillId="4" borderId="20" xfId="4" applyNumberFormat="1" applyFont="1" applyFill="1" applyBorder="1" applyAlignment="1" applyProtection="1">
      <alignment horizontal="left" vertical="center" wrapText="1"/>
      <protection locked="0"/>
    </xf>
    <xf numFmtId="10" fontId="1" fillId="3" borderId="21" xfId="4" applyNumberFormat="1" applyFont="1" applyFill="1" applyBorder="1" applyAlignment="1" applyProtection="1">
      <alignment horizontal="right"/>
    </xf>
    <xf numFmtId="171" fontId="1" fillId="3" borderId="21" xfId="4" applyNumberFormat="1" applyFont="1" applyFill="1" applyBorder="1" applyAlignment="1" applyProtection="1">
      <alignment horizontal="right"/>
    </xf>
    <xf numFmtId="176" fontId="1" fillId="4" borderId="20" xfId="4" applyNumberFormat="1" applyFont="1" applyFill="1" applyBorder="1" applyAlignment="1" applyProtection="1">
      <alignment horizontal="right"/>
    </xf>
    <xf numFmtId="10" fontId="1" fillId="3" borderId="20" xfId="4" applyNumberFormat="1" applyFont="1" applyFill="1" applyBorder="1" applyAlignment="1" applyProtection="1">
      <alignment horizontal="right"/>
    </xf>
    <xf numFmtId="171" fontId="1" fillId="3" borderId="20" xfId="4" quotePrefix="1" applyNumberFormat="1" applyFont="1" applyFill="1" applyBorder="1" applyProtection="1"/>
    <xf numFmtId="10" fontId="1" fillId="3" borderId="22" xfId="4" quotePrefix="1" applyNumberFormat="1" applyFont="1" applyFill="1" applyBorder="1" applyAlignment="1" applyProtection="1">
      <alignment horizontal="right"/>
    </xf>
    <xf numFmtId="171" fontId="1" fillId="3" borderId="22" xfId="4" applyNumberFormat="1" applyFont="1" applyFill="1" applyBorder="1" applyAlignment="1" applyProtection="1">
      <alignment horizontal="right"/>
    </xf>
    <xf numFmtId="171" fontId="1" fillId="3" borderId="22" xfId="4" applyNumberFormat="1" applyFont="1" applyFill="1" applyBorder="1" applyAlignment="1" applyProtection="1">
      <alignment horizontal="right"/>
      <protection locked="0"/>
    </xf>
    <xf numFmtId="0" fontId="1" fillId="3" borderId="22" xfId="4" applyFont="1" applyFill="1" applyBorder="1" applyProtection="1"/>
    <xf numFmtId="0" fontId="5" fillId="3" borderId="0" xfId="4" applyFont="1" applyFill="1" applyBorder="1" applyProtection="1"/>
    <xf numFmtId="173" fontId="5" fillId="3" borderId="0" xfId="4" applyNumberFormat="1" applyFont="1" applyFill="1" applyBorder="1" applyAlignment="1" applyProtection="1">
      <alignment horizontal="center" vertical="top"/>
    </xf>
    <xf numFmtId="0" fontId="5" fillId="3" borderId="0" xfId="4" applyFont="1" applyFill="1" applyBorder="1" applyAlignment="1" applyProtection="1">
      <alignment horizontal="left" vertical="justify"/>
    </xf>
    <xf numFmtId="10" fontId="5" fillId="3" borderId="0" xfId="4" applyNumberFormat="1" applyFont="1" applyFill="1" applyBorder="1" applyAlignment="1" applyProtection="1">
      <alignment horizontal="right"/>
    </xf>
    <xf numFmtId="171" fontId="5" fillId="3" borderId="0" xfId="4" applyNumberFormat="1" applyFont="1" applyFill="1" applyBorder="1" applyAlignment="1" applyProtection="1">
      <alignment horizontal="center"/>
    </xf>
    <xf numFmtId="10" fontId="5" fillId="3" borderId="0" xfId="4" applyNumberFormat="1" applyFont="1" applyFill="1" applyBorder="1" applyAlignment="1" applyProtection="1">
      <alignment horizontal="center"/>
    </xf>
    <xf numFmtId="171" fontId="5" fillId="3" borderId="0" xfId="4" applyNumberFormat="1" applyFont="1" applyFill="1" applyBorder="1" applyProtection="1"/>
    <xf numFmtId="171" fontId="5" fillId="3" borderId="0" xfId="4" quotePrefix="1" applyNumberFormat="1" applyFont="1" applyFill="1" applyBorder="1" applyAlignment="1" applyProtection="1">
      <alignment horizontal="center"/>
    </xf>
    <xf numFmtId="10" fontId="5" fillId="3" borderId="0" xfId="4" quotePrefix="1" applyNumberFormat="1" applyFont="1" applyFill="1" applyBorder="1" applyAlignment="1" applyProtection="1">
      <alignment horizontal="center"/>
    </xf>
    <xf numFmtId="0" fontId="34" fillId="5" borderId="0" xfId="0" applyFont="1" applyFill="1" applyAlignment="1" applyProtection="1">
      <alignment vertical="center"/>
      <protection locked="0"/>
    </xf>
    <xf numFmtId="171" fontId="0" fillId="0" borderId="9" xfId="0" applyNumberFormat="1" applyBorder="1" applyProtection="1"/>
    <xf numFmtId="170" fontId="0" fillId="0" borderId="9" xfId="0" applyNumberFormat="1" applyBorder="1" applyProtection="1"/>
    <xf numFmtId="10" fontId="0" fillId="0" borderId="9" xfId="0" applyNumberFormat="1" applyBorder="1" applyProtection="1"/>
    <xf numFmtId="0" fontId="25" fillId="3" borderId="9" xfId="4" applyFill="1" applyBorder="1" applyProtection="1"/>
    <xf numFmtId="10" fontId="5" fillId="4" borderId="25" xfId="6" applyNumberFormat="1" applyFont="1" applyFill="1" applyBorder="1" applyAlignment="1" applyProtection="1">
      <alignment horizontal="center"/>
      <protection locked="0"/>
    </xf>
    <xf numFmtId="43" fontId="1" fillId="0" borderId="0" xfId="7" applyBorder="1" applyProtection="1"/>
    <xf numFmtId="0" fontId="20" fillId="5" borderId="0" xfId="0" applyFont="1" applyFill="1" applyAlignment="1" applyProtection="1">
      <alignment horizontal="center" vertical="center"/>
      <protection locked="0"/>
    </xf>
    <xf numFmtId="0" fontId="20" fillId="5" borderId="0" xfId="0" applyFont="1" applyFill="1" applyAlignment="1" applyProtection="1">
      <alignment vertical="center"/>
      <protection locked="0"/>
    </xf>
    <xf numFmtId="0" fontId="36" fillId="5" borderId="0" xfId="0" applyFont="1" applyFill="1" applyBorder="1" applyAlignment="1" applyProtection="1">
      <alignment horizontal="left" vertical="center"/>
      <protection locked="0"/>
    </xf>
    <xf numFmtId="0" fontId="20" fillId="5" borderId="0" xfId="0" applyFont="1" applyFill="1" applyAlignment="1" applyProtection="1">
      <alignment horizontal="right" vertical="center"/>
      <protection locked="0"/>
    </xf>
    <xf numFmtId="43" fontId="26" fillId="2" borderId="0" xfId="7" applyFont="1" applyFill="1" applyBorder="1" applyAlignment="1" applyProtection="1">
      <alignment vertical="center"/>
      <protection locked="0"/>
    </xf>
    <xf numFmtId="0" fontId="39" fillId="2" borderId="0" xfId="0" applyFont="1" applyFill="1" applyBorder="1" applyAlignment="1" applyProtection="1">
      <alignment vertical="center"/>
      <protection locked="0"/>
    </xf>
    <xf numFmtId="0" fontId="29" fillId="2" borderId="0" xfId="0" applyFont="1" applyFill="1" applyBorder="1" applyAlignment="1" applyProtection="1">
      <alignment vertical="center"/>
      <protection locked="0"/>
    </xf>
    <xf numFmtId="43" fontId="12" fillId="2" borderId="0" xfId="0" applyNumberFormat="1" applyFont="1" applyFill="1" applyBorder="1" applyAlignment="1" applyProtection="1">
      <alignment vertical="center"/>
      <protection locked="0"/>
    </xf>
    <xf numFmtId="2" fontId="5" fillId="3" borderId="0" xfId="4" applyNumberFormat="1" applyFont="1" applyFill="1" applyBorder="1" applyAlignment="1" applyProtection="1">
      <alignment horizontal="left" vertical="center"/>
    </xf>
    <xf numFmtId="0" fontId="4" fillId="5" borderId="1" xfId="0" applyFont="1" applyFill="1" applyBorder="1" applyAlignment="1" applyProtection="1">
      <alignment horizontal="center" vertical="center" wrapText="1"/>
      <protection locked="0"/>
    </xf>
    <xf numFmtId="0" fontId="22" fillId="5" borderId="1" xfId="0" applyFont="1" applyFill="1" applyBorder="1" applyAlignment="1" applyProtection="1">
      <alignment horizontal="center" vertical="center" wrapText="1"/>
      <protection locked="0"/>
    </xf>
    <xf numFmtId="2" fontId="4" fillId="5" borderId="1" xfId="0" applyNumberFormat="1" applyFont="1" applyFill="1" applyBorder="1" applyAlignment="1" applyProtection="1">
      <alignment horizontal="center" vertical="center" wrapText="1"/>
      <protection locked="0"/>
    </xf>
    <xf numFmtId="10" fontId="4" fillId="5" borderId="1" xfId="0" applyNumberFormat="1" applyFont="1" applyFill="1" applyBorder="1" applyAlignment="1" applyProtection="1">
      <alignment horizontal="center" vertical="center"/>
      <protection locked="0"/>
    </xf>
    <xf numFmtId="2" fontId="35" fillId="5" borderId="1" xfId="0" applyNumberFormat="1" applyFont="1" applyFill="1" applyBorder="1" applyAlignment="1" applyProtection="1">
      <alignment horizontal="center" vertical="center" wrapText="1"/>
      <protection locked="0"/>
    </xf>
    <xf numFmtId="0" fontId="38" fillId="5" borderId="0" xfId="0" applyFont="1" applyFill="1" applyAlignment="1" applyProtection="1">
      <alignment vertical="center"/>
      <protection locked="0"/>
    </xf>
    <xf numFmtId="0" fontId="1" fillId="5" borderId="0" xfId="0" applyFont="1" applyFill="1" applyAlignment="1" applyProtection="1">
      <alignment vertical="center"/>
      <protection locked="0"/>
    </xf>
    <xf numFmtId="0" fontId="1" fillId="2" borderId="0" xfId="0" applyNumberFormat="1" applyFont="1" applyFill="1" applyBorder="1" applyAlignment="1" applyProtection="1">
      <alignment vertical="top"/>
      <protection locked="0"/>
    </xf>
    <xf numFmtId="0" fontId="38" fillId="2" borderId="0" xfId="0" applyFont="1" applyFill="1" applyBorder="1" applyAlignment="1" applyProtection="1">
      <alignment vertical="center"/>
      <protection locked="0"/>
    </xf>
    <xf numFmtId="0" fontId="12" fillId="2" borderId="0" xfId="0" applyNumberFormat="1" applyFont="1" applyFill="1" applyBorder="1" applyAlignment="1" applyProtection="1">
      <alignment vertical="top"/>
      <protection locked="0"/>
    </xf>
    <xf numFmtId="0" fontId="12" fillId="2" borderId="0" xfId="0" applyFont="1" applyFill="1" applyBorder="1" applyAlignment="1" applyProtection="1">
      <alignment vertical="top"/>
      <protection locked="0"/>
    </xf>
    <xf numFmtId="43" fontId="1" fillId="2" borderId="0" xfId="7" applyFont="1" applyFill="1" applyBorder="1" applyAlignment="1" applyProtection="1">
      <alignment vertical="center"/>
      <protection locked="0"/>
    </xf>
    <xf numFmtId="10" fontId="37" fillId="2" borderId="0" xfId="0" applyNumberFormat="1" applyFont="1" applyFill="1" applyAlignment="1" applyProtection="1">
      <alignment vertical="center"/>
      <protection locked="0"/>
    </xf>
    <xf numFmtId="43" fontId="1" fillId="2" borderId="0" xfId="0" applyNumberFormat="1" applyFont="1" applyFill="1" applyAlignment="1" applyProtection="1">
      <alignment horizontal="right" vertical="center"/>
      <protection locked="0"/>
    </xf>
    <xf numFmtId="164" fontId="1" fillId="2" borderId="0" xfId="0" applyNumberFormat="1" applyFont="1" applyFill="1" applyAlignment="1" applyProtection="1">
      <alignment vertical="center"/>
      <protection locked="0"/>
    </xf>
    <xf numFmtId="43" fontId="1" fillId="3" borderId="0" xfId="7" applyFill="1" applyBorder="1" applyProtection="1"/>
    <xf numFmtId="172" fontId="1" fillId="4" borderId="20" xfId="9" quotePrefix="1" applyNumberFormat="1" applyFont="1" applyFill="1" applyBorder="1" applyAlignment="1" applyProtection="1">
      <alignment horizontal="left" vertical="center" wrapText="1"/>
      <protection locked="0"/>
    </xf>
    <xf numFmtId="43" fontId="1" fillId="0" borderId="0" xfId="7" applyFill="1" applyBorder="1" applyProtection="1"/>
    <xf numFmtId="171" fontId="1" fillId="3" borderId="20" xfId="4" applyNumberFormat="1" applyFont="1" applyFill="1" applyBorder="1" applyAlignment="1" applyProtection="1">
      <alignment horizontal="right"/>
    </xf>
    <xf numFmtId="164" fontId="1" fillId="3" borderId="20" xfId="9" applyNumberFormat="1" applyFont="1" applyFill="1" applyBorder="1" applyAlignment="1" applyProtection="1">
      <alignment horizontal="right"/>
      <protection locked="0"/>
    </xf>
    <xf numFmtId="171" fontId="1" fillId="0" borderId="20" xfId="4" applyNumberFormat="1" applyFont="1" applyFill="1" applyBorder="1" applyAlignment="1" applyProtection="1">
      <alignment horizontal="right" vertical="center" wrapText="1"/>
    </xf>
    <xf numFmtId="43" fontId="1" fillId="0" borderId="20" xfId="7" applyFill="1" applyBorder="1" applyAlignment="1" applyProtection="1">
      <alignment horizontal="right" vertical="center" wrapText="1"/>
    </xf>
    <xf numFmtId="43" fontId="1" fillId="0" borderId="20" xfId="7" applyFill="1" applyBorder="1" applyAlignment="1" applyProtection="1">
      <alignment horizontal="right" vertical="center" wrapText="1"/>
      <protection locked="0"/>
    </xf>
    <xf numFmtId="43" fontId="1" fillId="0" borderId="21" xfId="7" applyFill="1" applyBorder="1" applyAlignment="1" applyProtection="1">
      <alignment horizontal="right" vertical="center" wrapText="1"/>
      <protection locked="0"/>
    </xf>
    <xf numFmtId="0" fontId="1" fillId="2" borderId="15" xfId="0" applyFont="1" applyFill="1" applyBorder="1" applyAlignment="1" applyProtection="1">
      <alignment vertical="center"/>
      <protection locked="0"/>
    </xf>
    <xf numFmtId="0" fontId="1" fillId="2" borderId="9" xfId="0" applyFont="1" applyFill="1" applyBorder="1" applyAlignment="1" applyProtection="1">
      <alignment vertical="center"/>
      <protection locked="0"/>
    </xf>
    <xf numFmtId="0" fontId="1" fillId="2" borderId="9" xfId="0" applyFont="1" applyFill="1" applyBorder="1" applyAlignment="1" applyProtection="1">
      <alignment horizontal="right" vertical="center"/>
      <protection locked="0"/>
    </xf>
    <xf numFmtId="10" fontId="37" fillId="2" borderId="10" xfId="0" applyNumberFormat="1" applyFont="1" applyFill="1" applyBorder="1" applyAlignment="1" applyProtection="1">
      <alignment vertical="center"/>
      <protection locked="0"/>
    </xf>
    <xf numFmtId="0" fontId="1" fillId="2" borderId="12" xfId="0" applyFont="1" applyFill="1" applyBorder="1" applyAlignment="1" applyProtection="1">
      <alignment vertical="center"/>
      <protection locked="0"/>
    </xf>
    <xf numFmtId="0" fontId="1" fillId="2" borderId="0" xfId="0" applyFont="1" applyFill="1" applyBorder="1" applyAlignment="1" applyProtection="1">
      <alignment vertical="center"/>
      <protection locked="0"/>
    </xf>
    <xf numFmtId="4" fontId="1" fillId="2" borderId="0" xfId="0" applyNumberFormat="1" applyFont="1" applyFill="1" applyBorder="1" applyAlignment="1" applyProtection="1">
      <alignment horizontal="right" vertical="center"/>
      <protection locked="0"/>
    </xf>
    <xf numFmtId="10" fontId="37" fillId="2" borderId="11" xfId="0" applyNumberFormat="1" applyFont="1" applyFill="1" applyBorder="1" applyAlignment="1" applyProtection="1">
      <alignment vertical="center"/>
      <protection locked="0"/>
    </xf>
    <xf numFmtId="0" fontId="1" fillId="2" borderId="0" xfId="0" applyFont="1" applyFill="1" applyBorder="1" applyAlignment="1" applyProtection="1">
      <alignment horizontal="right" vertical="center"/>
      <protection locked="0"/>
    </xf>
    <xf numFmtId="0" fontId="1" fillId="2" borderId="18" xfId="0" applyFont="1" applyFill="1" applyBorder="1" applyAlignment="1" applyProtection="1">
      <alignment vertical="center"/>
      <protection locked="0"/>
    </xf>
    <xf numFmtId="0" fontId="1" fillId="2" borderId="13" xfId="0" applyFont="1" applyFill="1" applyBorder="1" applyAlignment="1" applyProtection="1">
      <alignment vertical="center"/>
      <protection locked="0"/>
    </xf>
    <xf numFmtId="0" fontId="1" fillId="2" borderId="13" xfId="0" applyFont="1" applyFill="1" applyBorder="1" applyAlignment="1" applyProtection="1">
      <alignment horizontal="right" vertical="center"/>
      <protection locked="0"/>
    </xf>
    <xf numFmtId="10" fontId="37" fillId="2" borderId="26" xfId="0" applyNumberFormat="1" applyFont="1" applyFill="1" applyBorder="1" applyAlignment="1" applyProtection="1">
      <alignment vertical="center"/>
      <protection locked="0"/>
    </xf>
    <xf numFmtId="43" fontId="26" fillId="2" borderId="0" xfId="7" applyFont="1" applyFill="1" applyBorder="1" applyAlignment="1" applyProtection="1">
      <alignment horizontal="right" vertical="center"/>
      <protection locked="0"/>
    </xf>
    <xf numFmtId="10" fontId="40" fillId="2" borderId="11" xfId="0" applyNumberFormat="1" applyFont="1" applyFill="1" applyBorder="1" applyAlignment="1" applyProtection="1">
      <alignment vertical="center"/>
      <protection locked="0"/>
    </xf>
    <xf numFmtId="0" fontId="12" fillId="2" borderId="2" xfId="0" applyNumberFormat="1" applyFont="1" applyFill="1" applyBorder="1" applyAlignment="1" applyProtection="1">
      <alignment horizontal="center" vertical="top"/>
      <protection locked="0"/>
    </xf>
    <xf numFmtId="0" fontId="12" fillId="2" borderId="2" xfId="0" applyNumberFormat="1" applyFont="1" applyFill="1" applyBorder="1" applyAlignment="1">
      <alignment horizontal="center" vertical="top" wrapText="1"/>
    </xf>
    <xf numFmtId="0" fontId="14" fillId="2" borderId="2" xfId="0" applyNumberFormat="1" applyFont="1" applyFill="1" applyBorder="1" applyAlignment="1" applyProtection="1">
      <alignment horizontal="justify" vertical="center"/>
      <protection locked="0"/>
    </xf>
    <xf numFmtId="43" fontId="12" fillId="2" borderId="2" xfId="7" applyFont="1" applyFill="1" applyBorder="1" applyAlignment="1" applyProtection="1">
      <alignment horizontal="center"/>
      <protection locked="0"/>
    </xf>
    <xf numFmtId="0" fontId="12" fillId="2" borderId="3" xfId="0" applyNumberFormat="1" applyFont="1" applyFill="1" applyBorder="1" applyAlignment="1" applyProtection="1">
      <alignment horizontal="center" vertical="top"/>
      <protection locked="0"/>
    </xf>
    <xf numFmtId="0" fontId="12" fillId="2" borderId="3" xfId="0" applyNumberFormat="1" applyFont="1" applyFill="1" applyBorder="1" applyAlignment="1">
      <alignment horizontal="center" vertical="top" wrapText="1"/>
    </xf>
    <xf numFmtId="166" fontId="12" fillId="2" borderId="3" xfId="0" applyNumberFormat="1" applyFont="1" applyFill="1" applyBorder="1" applyAlignment="1" applyProtection="1">
      <alignment horizontal="justify" vertical="center"/>
      <protection locked="0"/>
    </xf>
    <xf numFmtId="43" fontId="12" fillId="2" borderId="3" xfId="7" applyFont="1" applyFill="1" applyBorder="1" applyAlignment="1" applyProtection="1">
      <alignment horizontal="center"/>
      <protection locked="0"/>
    </xf>
    <xf numFmtId="49" fontId="12" fillId="5" borderId="3" xfId="0" applyNumberFormat="1" applyFont="1" applyFill="1" applyBorder="1" applyAlignment="1" applyProtection="1">
      <alignment horizontal="center" vertical="center"/>
      <protection locked="0"/>
    </xf>
    <xf numFmtId="166" fontId="12" fillId="5" borderId="3" xfId="0" applyNumberFormat="1" applyFont="1" applyFill="1" applyBorder="1" applyAlignment="1" applyProtection="1">
      <alignment horizontal="left" vertical="justify" wrapText="1"/>
      <protection locked="0"/>
    </xf>
    <xf numFmtId="166" fontId="12" fillId="5" borderId="3" xfId="0" applyNumberFormat="1" applyFont="1" applyFill="1" applyBorder="1" applyAlignment="1" applyProtection="1">
      <alignment horizontal="center" vertical="center"/>
      <protection locked="0"/>
    </xf>
    <xf numFmtId="2" fontId="12" fillId="5" borderId="3" xfId="0" applyNumberFormat="1" applyFont="1" applyFill="1" applyBorder="1" applyAlignment="1" applyProtection="1">
      <alignment horizontal="center"/>
      <protection locked="0"/>
    </xf>
    <xf numFmtId="2" fontId="12" fillId="5" borderId="3" xfId="0" applyNumberFormat="1" applyFont="1" applyFill="1" applyBorder="1" applyAlignment="1" applyProtection="1">
      <protection locked="0"/>
    </xf>
    <xf numFmtId="2" fontId="12" fillId="5" borderId="3" xfId="0" applyNumberFormat="1" applyFont="1" applyFill="1" applyBorder="1" applyAlignment="1" applyProtection="1">
      <alignment horizontal="right"/>
      <protection locked="0"/>
    </xf>
    <xf numFmtId="0" fontId="14" fillId="2" borderId="3" xfId="0" applyNumberFormat="1" applyFont="1" applyFill="1" applyBorder="1" applyAlignment="1" applyProtection="1">
      <alignment horizontal="center" vertical="top"/>
      <protection locked="0"/>
    </xf>
    <xf numFmtId="0" fontId="14" fillId="2" borderId="3" xfId="0" applyNumberFormat="1" applyFont="1" applyFill="1" applyBorder="1" applyAlignment="1" applyProtection="1">
      <alignment horizontal="justify" vertical="center"/>
      <protection locked="0"/>
    </xf>
    <xf numFmtId="0" fontId="12" fillId="2" borderId="3" xfId="0" applyNumberFormat="1" applyFont="1" applyFill="1" applyBorder="1" applyAlignment="1" applyProtection="1">
      <alignment horizontal="justify" vertical="center"/>
      <protection locked="0"/>
    </xf>
    <xf numFmtId="49" fontId="12" fillId="5" borderId="3" xfId="0" applyNumberFormat="1" applyFont="1" applyFill="1" applyBorder="1" applyAlignment="1">
      <alignment horizontal="center" vertical="center" wrapText="1"/>
    </xf>
    <xf numFmtId="49" fontId="12" fillId="0" borderId="3" xfId="0" applyNumberFormat="1" applyFont="1" applyBorder="1" applyAlignment="1">
      <alignment vertical="center" wrapText="1"/>
    </xf>
    <xf numFmtId="1" fontId="12" fillId="5" borderId="3" xfId="0" applyNumberFormat="1" applyFont="1" applyFill="1" applyBorder="1" applyAlignment="1">
      <alignment horizontal="center" vertical="center" wrapText="1"/>
    </xf>
    <xf numFmtId="4" fontId="12" fillId="2" borderId="3" xfId="0" applyNumberFormat="1" applyFont="1" applyFill="1" applyBorder="1" applyAlignment="1" applyProtection="1">
      <alignment horizontal="justify" vertical="center"/>
      <protection locked="0"/>
    </xf>
    <xf numFmtId="49" fontId="12" fillId="0" borderId="3" xfId="0" applyNumberFormat="1" applyFont="1" applyFill="1" applyBorder="1" applyAlignment="1">
      <alignment vertical="center" wrapText="1"/>
    </xf>
    <xf numFmtId="166" fontId="12" fillId="2" borderId="3" xfId="0" applyNumberFormat="1" applyFont="1" applyFill="1" applyBorder="1" applyAlignment="1" applyProtection="1">
      <alignment horizontal="justify" vertical="center" wrapText="1"/>
      <protection locked="0"/>
    </xf>
    <xf numFmtId="43" fontId="12" fillId="2" borderId="3" xfId="7" applyFont="1" applyFill="1" applyBorder="1" applyAlignment="1" applyProtection="1">
      <alignment horizontal="justify"/>
      <protection locked="0"/>
    </xf>
    <xf numFmtId="166" fontId="12" fillId="0" borderId="3" xfId="0" applyNumberFormat="1" applyFont="1" applyFill="1" applyBorder="1" applyAlignment="1" applyProtection="1">
      <alignment horizontal="justify" vertical="center" wrapText="1"/>
      <protection locked="0"/>
    </xf>
    <xf numFmtId="0" fontId="14" fillId="2" borderId="3" xfId="0" applyNumberFormat="1" applyFont="1" applyFill="1" applyBorder="1" applyAlignment="1">
      <alignment horizontal="center" vertical="top" wrapText="1"/>
    </xf>
    <xf numFmtId="166" fontId="12" fillId="0" borderId="3" xfId="0" applyNumberFormat="1" applyFont="1" applyFill="1" applyBorder="1" applyAlignment="1" applyProtection="1">
      <alignment horizontal="justify" vertical="center"/>
      <protection locked="0"/>
    </xf>
    <xf numFmtId="0" fontId="12" fillId="0" borderId="3" xfId="0" applyNumberFormat="1" applyFont="1" applyFill="1" applyBorder="1" applyAlignment="1" applyProtection="1">
      <alignment horizontal="justify" vertical="center"/>
      <protection locked="0"/>
    </xf>
    <xf numFmtId="0" fontId="14" fillId="0" borderId="3" xfId="0" applyNumberFormat="1" applyFont="1" applyFill="1" applyBorder="1" applyAlignment="1" applyProtection="1">
      <alignment horizontal="justify" vertical="center"/>
      <protection locked="0"/>
    </xf>
    <xf numFmtId="43" fontId="12" fillId="0" borderId="3" xfId="7" applyFont="1" applyFill="1" applyBorder="1" applyAlignment="1" applyProtection="1">
      <alignment horizontal="center"/>
      <protection locked="0"/>
    </xf>
    <xf numFmtId="0" fontId="12" fillId="0" borderId="3" xfId="0" applyFont="1" applyBorder="1" applyAlignment="1">
      <alignment horizontal="justify" vertical="center"/>
    </xf>
    <xf numFmtId="0" fontId="14" fillId="3" borderId="3" xfId="0" applyFont="1" applyFill="1" applyBorder="1" applyAlignment="1">
      <alignment horizontal="justify"/>
    </xf>
    <xf numFmtId="0" fontId="12" fillId="3" borderId="3" xfId="0" applyFont="1" applyFill="1" applyBorder="1" applyAlignment="1">
      <alignment horizontal="justify"/>
    </xf>
    <xf numFmtId="0" fontId="12" fillId="0" borderId="3" xfId="0" applyFont="1" applyBorder="1" applyAlignment="1">
      <alignment horizontal="justify" wrapText="1"/>
    </xf>
    <xf numFmtId="0" fontId="12" fillId="0" borderId="3" xfId="0" applyFont="1" applyBorder="1" applyAlignment="1">
      <alignment horizontal="justify"/>
    </xf>
    <xf numFmtId="0" fontId="14" fillId="0" borderId="3" xfId="0" applyFont="1" applyBorder="1" applyAlignment="1">
      <alignment horizontal="justify"/>
    </xf>
    <xf numFmtId="0" fontId="12" fillId="0" borderId="3" xfId="0" applyFont="1" applyFill="1" applyBorder="1" applyAlignment="1">
      <alignment horizontal="justify"/>
    </xf>
    <xf numFmtId="0" fontId="14" fillId="0" borderId="3" xfId="0" applyFont="1" applyFill="1" applyBorder="1" applyAlignment="1">
      <alignment horizontal="justify" vertical="center" wrapText="1"/>
    </xf>
    <xf numFmtId="0" fontId="12" fillId="0" borderId="3" xfId="0" applyFont="1" applyFill="1" applyBorder="1" applyAlignment="1">
      <alignment horizontal="left"/>
    </xf>
    <xf numFmtId="0" fontId="12" fillId="0" borderId="3" xfId="0" applyNumberFormat="1" applyFont="1" applyFill="1" applyBorder="1" applyAlignment="1">
      <alignment horizontal="center" vertical="top" wrapText="1"/>
    </xf>
    <xf numFmtId="166" fontId="12" fillId="0" borderId="3" xfId="0" applyNumberFormat="1" applyFont="1" applyFill="1" applyBorder="1" applyAlignment="1" applyProtection="1">
      <alignment horizontal="left" vertical="justify" wrapText="1"/>
      <protection locked="0"/>
    </xf>
    <xf numFmtId="0" fontId="14" fillId="0" borderId="3" xfId="0" applyFont="1" applyBorder="1" applyAlignment="1"/>
    <xf numFmtId="0" fontId="12" fillId="0" borderId="3" xfId="0" applyFont="1" applyFill="1" applyBorder="1" applyAlignment="1">
      <alignment horizontal="justify" wrapText="1"/>
    </xf>
    <xf numFmtId="0" fontId="14" fillId="0" borderId="3" xfId="0" applyFont="1" applyFill="1" applyBorder="1" applyAlignment="1">
      <alignment horizontal="justify"/>
    </xf>
    <xf numFmtId="0" fontId="14" fillId="0" borderId="3" xfId="0" applyFont="1" applyBorder="1" applyAlignment="1">
      <alignment horizontal="justify" wrapText="1"/>
    </xf>
    <xf numFmtId="0" fontId="12" fillId="0" borderId="3" xfId="0" applyFont="1" applyFill="1" applyBorder="1" applyAlignment="1">
      <alignment horizontal="justify" vertical="justify"/>
    </xf>
    <xf numFmtId="166" fontId="14" fillId="2" borderId="3" xfId="0" applyNumberFormat="1" applyFont="1" applyFill="1" applyBorder="1" applyAlignment="1" applyProtection="1">
      <alignment horizontal="justify" vertical="center" wrapText="1"/>
      <protection locked="0"/>
    </xf>
    <xf numFmtId="43" fontId="12" fillId="2" borderId="3" xfId="7" applyFont="1" applyFill="1" applyBorder="1" applyAlignment="1" applyProtection="1">
      <alignment horizontal="right"/>
      <protection locked="0"/>
    </xf>
    <xf numFmtId="43" fontId="12" fillId="2" borderId="3" xfId="7" applyFont="1" applyFill="1" applyBorder="1" applyAlignment="1" applyProtection="1">
      <protection locked="0"/>
    </xf>
    <xf numFmtId="0" fontId="14" fillId="0" borderId="3" xfId="0" applyFont="1" applyFill="1" applyBorder="1" applyAlignment="1">
      <alignment horizontal="justify" vertical="top" wrapText="1"/>
    </xf>
    <xf numFmtId="0" fontId="12" fillId="2" borderId="3" xfId="0" applyNumberFormat="1" applyFont="1" applyFill="1" applyBorder="1" applyAlignment="1" applyProtection="1">
      <alignment horizontal="center" vertical="center"/>
      <protection locked="0"/>
    </xf>
    <xf numFmtId="0" fontId="12" fillId="2" borderId="3" xfId="0" applyNumberFormat="1" applyFont="1" applyFill="1" applyBorder="1" applyAlignment="1">
      <alignment horizontal="center" vertical="center" wrapText="1"/>
    </xf>
    <xf numFmtId="43" fontId="12" fillId="2" borderId="3" xfId="7" applyFont="1" applyFill="1" applyBorder="1" applyAlignment="1" applyProtection="1">
      <alignment horizontal="center" vertical="center"/>
      <protection locked="0"/>
    </xf>
    <xf numFmtId="49" fontId="12" fillId="2" borderId="4" xfId="0" applyNumberFormat="1" applyFont="1" applyFill="1" applyBorder="1" applyAlignment="1" applyProtection="1">
      <alignment horizontal="center" vertical="center"/>
      <protection locked="0"/>
    </xf>
    <xf numFmtId="166" fontId="14" fillId="2" borderId="4" xfId="0" applyNumberFormat="1" applyFont="1" applyFill="1" applyBorder="1" applyAlignment="1" applyProtection="1">
      <alignment horizontal="justify" vertical="center" wrapText="1"/>
      <protection locked="0"/>
    </xf>
    <xf numFmtId="43" fontId="14" fillId="2" borderId="4" xfId="7" applyFont="1" applyFill="1" applyBorder="1" applyAlignment="1" applyProtection="1">
      <alignment horizontal="center" vertical="center"/>
      <protection locked="0"/>
    </xf>
    <xf numFmtId="43" fontId="0" fillId="0" borderId="0" xfId="0" applyNumberFormat="1" applyBorder="1" applyProtection="1"/>
    <xf numFmtId="43" fontId="12" fillId="2" borderId="2" xfId="7" applyFont="1" applyFill="1" applyBorder="1" applyAlignment="1" applyProtection="1">
      <alignment horizontal="right"/>
      <protection locked="0"/>
    </xf>
    <xf numFmtId="43" fontId="12" fillId="2" borderId="2" xfId="7" applyFont="1" applyFill="1" applyBorder="1" applyAlignment="1" applyProtection="1">
      <protection locked="0"/>
    </xf>
    <xf numFmtId="43" fontId="12" fillId="2" borderId="2" xfId="7" applyFont="1" applyFill="1" applyBorder="1" applyAlignment="1" applyProtection="1">
      <alignment vertical="center"/>
      <protection locked="0"/>
    </xf>
    <xf numFmtId="43" fontId="12" fillId="5" borderId="3" xfId="7" applyFont="1" applyFill="1" applyBorder="1" applyAlignment="1" applyProtection="1">
      <protection locked="0"/>
    </xf>
    <xf numFmtId="43" fontId="12" fillId="5" borderId="3" xfId="7" applyFont="1" applyFill="1" applyBorder="1" applyAlignment="1" applyProtection="1">
      <alignment horizontal="right"/>
      <protection locked="0"/>
    </xf>
    <xf numFmtId="166" fontId="12" fillId="5" borderId="3" xfId="0" applyNumberFormat="1" applyFont="1" applyFill="1" applyBorder="1" applyAlignment="1" applyProtection="1">
      <protection locked="0"/>
    </xf>
    <xf numFmtId="166" fontId="14" fillId="5" borderId="3" xfId="0" applyNumberFormat="1" applyFont="1" applyFill="1" applyBorder="1" applyAlignment="1" applyProtection="1">
      <protection locked="0"/>
    </xf>
    <xf numFmtId="0" fontId="23" fillId="2" borderId="0" xfId="0" applyFont="1" applyFill="1" applyBorder="1" applyAlignment="1" applyProtection="1">
      <alignment vertical="center"/>
      <protection locked="0"/>
    </xf>
    <xf numFmtId="43" fontId="12" fillId="0" borderId="3" xfId="7" applyFont="1" applyFill="1" applyBorder="1" applyAlignment="1" applyProtection="1">
      <alignment horizontal="right"/>
      <protection locked="0"/>
    </xf>
    <xf numFmtId="49" fontId="12" fillId="0" borderId="3" xfId="0" applyNumberFormat="1" applyFont="1" applyFill="1" applyBorder="1" applyAlignment="1">
      <alignment horizontal="center" vertical="center" wrapText="1"/>
    </xf>
    <xf numFmtId="0" fontId="14" fillId="0" borderId="3" xfId="0" applyFont="1" applyBorder="1" applyAlignment="1">
      <alignment horizontal="justify" vertical="justify" wrapText="1"/>
    </xf>
    <xf numFmtId="0" fontId="14" fillId="0" borderId="3" xfId="0" applyFont="1" applyBorder="1" applyAlignment="1">
      <alignment horizontal="center" vertical="center"/>
    </xf>
    <xf numFmtId="164" fontId="14" fillId="0" borderId="3" xfId="7" applyNumberFormat="1" applyFont="1" applyBorder="1" applyAlignment="1">
      <alignment horizontal="center"/>
    </xf>
    <xf numFmtId="0" fontId="12" fillId="0" borderId="3" xfId="0" applyFont="1" applyBorder="1" applyAlignment="1">
      <alignment horizontal="justify" vertical="justify" wrapText="1"/>
    </xf>
    <xf numFmtId="0" fontId="12" fillId="0" borderId="3" xfId="0" applyFont="1" applyBorder="1" applyAlignment="1">
      <alignment horizontal="center" vertical="center"/>
    </xf>
    <xf numFmtId="164" fontId="12" fillId="0" borderId="3" xfId="7" applyNumberFormat="1" applyFont="1" applyBorder="1" applyAlignment="1">
      <alignment horizontal="center"/>
    </xf>
    <xf numFmtId="164" fontId="12" fillId="0" borderId="3" xfId="7" quotePrefix="1" applyNumberFormat="1" applyFont="1" applyBorder="1" applyAlignment="1">
      <alignment horizontal="center"/>
    </xf>
    <xf numFmtId="0" fontId="12" fillId="0" borderId="3" xfId="0" applyFont="1" applyFill="1" applyBorder="1" applyAlignment="1">
      <alignment horizontal="justify" vertical="center" wrapText="1"/>
    </xf>
    <xf numFmtId="0" fontId="12" fillId="0" borderId="3" xfId="0" applyFont="1" applyFill="1" applyBorder="1" applyAlignment="1">
      <alignment horizontal="center" vertical="center" wrapText="1"/>
    </xf>
    <xf numFmtId="164" fontId="12" fillId="0" borderId="3" xfId="7" applyNumberFormat="1" applyFont="1" applyFill="1" applyBorder="1" applyAlignment="1">
      <alignment horizontal="center" wrapText="1"/>
    </xf>
    <xf numFmtId="49" fontId="12" fillId="0" borderId="3" xfId="0" applyNumberFormat="1" applyFont="1" applyBorder="1" applyAlignment="1">
      <alignment horizontal="center" vertical="center" wrapText="1"/>
    </xf>
    <xf numFmtId="164" fontId="12" fillId="0" borderId="3" xfId="7" applyNumberFormat="1" applyFont="1" applyBorder="1" applyAlignment="1">
      <alignment horizontal="center" wrapText="1"/>
    </xf>
    <xf numFmtId="0" fontId="14" fillId="0" borderId="3" xfId="0" applyFont="1" applyFill="1" applyBorder="1" applyAlignment="1">
      <alignment horizontal="justify" wrapText="1"/>
    </xf>
    <xf numFmtId="0" fontId="12" fillId="0" borderId="3" xfId="0" quotePrefix="1" applyFont="1" applyFill="1" applyBorder="1" applyAlignment="1">
      <alignment horizontal="center" vertical="center"/>
    </xf>
    <xf numFmtId="164" fontId="12" fillId="0" borderId="3" xfId="7" applyNumberFormat="1" applyFont="1" applyFill="1" applyBorder="1" applyAlignment="1">
      <alignment horizontal="center"/>
    </xf>
    <xf numFmtId="0" fontId="12" fillId="0" borderId="3" xfId="0" applyFont="1" applyFill="1" applyBorder="1" applyAlignment="1">
      <alignment horizontal="center" vertical="center"/>
    </xf>
    <xf numFmtId="0" fontId="12" fillId="0" borderId="3" xfId="0" applyFont="1" applyFill="1" applyBorder="1" applyAlignment="1">
      <alignment horizontal="center"/>
    </xf>
    <xf numFmtId="0" fontId="12" fillId="0" borderId="3" xfId="0" applyFont="1" applyFill="1" applyBorder="1" applyAlignment="1">
      <alignment horizontal="justify" vertical="justify" wrapText="1"/>
    </xf>
    <xf numFmtId="0" fontId="12" fillId="0" borderId="3" xfId="0" applyFont="1" applyBorder="1" applyAlignment="1">
      <alignment horizontal="center"/>
    </xf>
    <xf numFmtId="0" fontId="12" fillId="2" borderId="3" xfId="3" applyFont="1" applyFill="1" applyBorder="1" applyAlignment="1">
      <alignment horizontal="left" vertical="center" wrapText="1"/>
    </xf>
    <xf numFmtId="0" fontId="12" fillId="0" borderId="3" xfId="0" applyFont="1" applyBorder="1" applyAlignment="1">
      <alignment horizontal="justify" vertical="center" wrapText="1"/>
    </xf>
    <xf numFmtId="0" fontId="12" fillId="0" borderId="3" xfId="0" applyFont="1" applyFill="1" applyBorder="1" applyAlignment="1">
      <alignment horizontal="justify" vertical="top" wrapText="1"/>
    </xf>
    <xf numFmtId="0" fontId="12" fillId="0" borderId="3" xfId="0" applyFont="1" applyBorder="1" applyAlignment="1">
      <alignment horizontal="justify" vertical="top" wrapText="1"/>
    </xf>
    <xf numFmtId="0" fontId="12" fillId="0" borderId="3" xfId="0" quotePrefix="1" applyFont="1" applyBorder="1" applyAlignment="1">
      <alignment horizontal="justify" vertical="center" wrapText="1"/>
    </xf>
    <xf numFmtId="0" fontId="14" fillId="0" borderId="3" xfId="0" applyFont="1" applyFill="1" applyBorder="1" applyAlignment="1">
      <alignment horizontal="justify" vertical="justify" wrapText="1"/>
    </xf>
    <xf numFmtId="0" fontId="12" fillId="0" borderId="3" xfId="0" applyFont="1" applyFill="1" applyBorder="1" applyAlignment="1">
      <alignment horizontal="center" wrapText="1"/>
    </xf>
    <xf numFmtId="0" fontId="14" fillId="0" borderId="3" xfId="0" applyFont="1" applyFill="1" applyBorder="1" applyAlignment="1">
      <alignment horizontal="center" vertical="center"/>
    </xf>
    <xf numFmtId="164" fontId="14" fillId="0" borderId="3" xfId="7" applyNumberFormat="1" applyFont="1" applyFill="1" applyBorder="1" applyAlignment="1">
      <alignment horizontal="center"/>
    </xf>
    <xf numFmtId="0" fontId="14" fillId="0" borderId="3" xfId="0" applyFont="1" applyFill="1" applyBorder="1" applyAlignment="1">
      <alignment horizontal="center" vertical="center" wrapText="1"/>
    </xf>
    <xf numFmtId="164" fontId="14" fillId="0" borderId="3" xfId="7" applyNumberFormat="1" applyFont="1" applyFill="1" applyBorder="1" applyAlignment="1">
      <alignment horizontal="center" wrapText="1"/>
    </xf>
    <xf numFmtId="0" fontId="12" fillId="2" borderId="3" xfId="3" applyFont="1" applyFill="1" applyBorder="1" applyAlignment="1">
      <alignment horizontal="center" vertical="center" wrapText="1"/>
    </xf>
    <xf numFmtId="43" fontId="12" fillId="2" borderId="4" xfId="7" applyFont="1" applyFill="1" applyBorder="1" applyAlignment="1" applyProtection="1">
      <protection locked="0"/>
    </xf>
    <xf numFmtId="43" fontId="1" fillId="2" borderId="0" xfId="7" applyFill="1" applyAlignment="1" applyProtection="1">
      <alignment vertical="center"/>
      <protection locked="0"/>
    </xf>
    <xf numFmtId="170" fontId="1" fillId="3" borderId="21" xfId="4" applyNumberFormat="1" applyFont="1" applyFill="1" applyBorder="1" applyAlignment="1" applyProtection="1">
      <alignment horizontal="right" vertical="center" wrapText="1"/>
    </xf>
    <xf numFmtId="170" fontId="1" fillId="3" borderId="20" xfId="4" applyNumberFormat="1" applyFont="1" applyFill="1" applyBorder="1" applyAlignment="1" applyProtection="1">
      <alignment horizontal="right" vertical="center" wrapText="1"/>
    </xf>
    <xf numFmtId="173" fontId="31" fillId="0" borderId="13" xfId="4" applyNumberFormat="1" applyFont="1" applyFill="1" applyBorder="1" applyAlignment="1" applyProtection="1">
      <alignment horizontal="center" vertical="center"/>
    </xf>
    <xf numFmtId="173" fontId="31" fillId="0" borderId="0" xfId="4" applyNumberFormat="1" applyFont="1" applyFill="1" applyBorder="1" applyAlignment="1" applyProtection="1">
      <alignment horizontal="center" vertical="center"/>
    </xf>
    <xf numFmtId="173" fontId="25" fillId="3" borderId="15" xfId="4" applyNumberFormat="1" applyFill="1" applyBorder="1" applyAlignment="1" applyProtection="1">
      <alignment horizontal="center" vertical="top"/>
    </xf>
    <xf numFmtId="173" fontId="25" fillId="3" borderId="12" xfId="4" applyNumberFormat="1" applyFill="1" applyBorder="1" applyAlignment="1" applyProtection="1">
      <alignment horizontal="center" vertical="top"/>
    </xf>
    <xf numFmtId="0" fontId="14" fillId="3" borderId="9" xfId="4" applyFont="1" applyFill="1" applyBorder="1" applyAlignment="1" applyProtection="1">
      <alignment horizontal="center"/>
      <protection hidden="1"/>
    </xf>
    <xf numFmtId="0" fontId="14" fillId="3" borderId="0" xfId="4" applyFont="1" applyFill="1" applyBorder="1" applyAlignment="1" applyProtection="1">
      <alignment horizontal="center" wrapText="1"/>
      <protection hidden="1"/>
    </xf>
    <xf numFmtId="0" fontId="14" fillId="3" borderId="0" xfId="4" applyFont="1" applyFill="1" applyBorder="1" applyAlignment="1" applyProtection="1">
      <alignment horizontal="center" vertical="center"/>
    </xf>
    <xf numFmtId="0" fontId="14" fillId="3" borderId="13" xfId="4" applyFont="1" applyFill="1" applyBorder="1" applyAlignment="1" applyProtection="1">
      <alignment horizontal="center" vertical="center"/>
    </xf>
    <xf numFmtId="15" fontId="4" fillId="3" borderId="16" xfId="4" applyNumberFormat="1" applyFont="1" applyFill="1" applyBorder="1" applyAlignment="1" applyProtection="1">
      <alignment horizontal="center" vertical="center"/>
    </xf>
    <xf numFmtId="15" fontId="4" fillId="3" borderId="17" xfId="4" applyNumberFormat="1" applyFont="1" applyFill="1" applyBorder="1" applyAlignment="1" applyProtection="1">
      <alignment horizontal="center" vertical="center"/>
    </xf>
    <xf numFmtId="15" fontId="4" fillId="3" borderId="19" xfId="4" applyNumberFormat="1" applyFont="1" applyFill="1" applyBorder="1" applyAlignment="1" applyProtection="1">
      <alignment horizontal="center" vertical="center"/>
    </xf>
    <xf numFmtId="1" fontId="4" fillId="3" borderId="16" xfId="4" applyNumberFormat="1" applyFont="1" applyFill="1" applyBorder="1" applyAlignment="1" applyProtection="1">
      <alignment horizontal="center" vertical="center"/>
      <protection locked="0"/>
    </xf>
    <xf numFmtId="1" fontId="4" fillId="3" borderId="17" xfId="4" applyNumberFormat="1" applyFont="1" applyFill="1" applyBorder="1" applyAlignment="1" applyProtection="1">
      <alignment horizontal="center" vertical="center"/>
      <protection locked="0"/>
    </xf>
    <xf numFmtId="10" fontId="8" fillId="3" borderId="9" xfId="4" applyNumberFormat="1" applyFont="1" applyFill="1" applyBorder="1" applyAlignment="1" applyProtection="1">
      <alignment horizontal="center" vertical="center" wrapText="1"/>
    </xf>
    <xf numFmtId="10" fontId="8" fillId="3" borderId="0" xfId="4" applyNumberFormat="1" applyFont="1" applyFill="1" applyBorder="1" applyAlignment="1" applyProtection="1">
      <alignment horizontal="center" vertical="center" wrapText="1"/>
    </xf>
    <xf numFmtId="10" fontId="8" fillId="3" borderId="13" xfId="4" applyNumberFormat="1" applyFont="1" applyFill="1" applyBorder="1" applyAlignment="1" applyProtection="1">
      <alignment horizontal="center" vertical="center" wrapText="1"/>
    </xf>
    <xf numFmtId="1" fontId="4" fillId="3" borderId="19" xfId="4" applyNumberFormat="1" applyFont="1" applyFill="1" applyBorder="1" applyAlignment="1" applyProtection="1">
      <alignment horizontal="center" vertical="center"/>
      <protection locked="0"/>
    </xf>
    <xf numFmtId="10" fontId="8" fillId="3" borderId="16" xfId="4" applyNumberFormat="1" applyFont="1" applyFill="1" applyBorder="1" applyAlignment="1" applyProtection="1">
      <alignment horizontal="center" vertical="center" wrapText="1"/>
    </xf>
    <xf numFmtId="10" fontId="8" fillId="3" borderId="17" xfId="4" applyNumberFormat="1" applyFont="1" applyFill="1" applyBorder="1" applyAlignment="1" applyProtection="1">
      <alignment horizontal="center" vertical="center" wrapText="1"/>
    </xf>
    <xf numFmtId="10" fontId="8" fillId="3" borderId="19" xfId="4" applyNumberFormat="1" applyFont="1" applyFill="1" applyBorder="1" applyAlignment="1" applyProtection="1">
      <alignment horizontal="center" vertical="center" wrapText="1"/>
    </xf>
    <xf numFmtId="49" fontId="6" fillId="3" borderId="21" xfId="4" applyNumberFormat="1" applyFont="1" applyFill="1" applyBorder="1" applyAlignment="1" applyProtection="1">
      <alignment horizontal="center" vertical="center"/>
    </xf>
    <xf numFmtId="49" fontId="6" fillId="3" borderId="20" xfId="4" applyNumberFormat="1" applyFont="1" applyFill="1" applyBorder="1" applyAlignment="1" applyProtection="1">
      <alignment horizontal="center" vertical="center"/>
    </xf>
    <xf numFmtId="49" fontId="6" fillId="3" borderId="22" xfId="4" applyNumberFormat="1" applyFont="1" applyFill="1" applyBorder="1" applyAlignment="1" applyProtection="1">
      <alignment horizontal="center" vertical="center"/>
    </xf>
    <xf numFmtId="0" fontId="32" fillId="3" borderId="0" xfId="4" applyFont="1" applyFill="1" applyBorder="1" applyAlignment="1" applyProtection="1">
      <alignment horizontal="center" vertical="justify"/>
    </xf>
    <xf numFmtId="0" fontId="32" fillId="3" borderId="0" xfId="4" quotePrefix="1" applyFont="1" applyFill="1" applyBorder="1" applyAlignment="1" applyProtection="1">
      <alignment horizontal="center" vertical="justify"/>
    </xf>
    <xf numFmtId="0" fontId="33" fillId="3" borderId="0" xfId="4" applyFont="1" applyFill="1" applyBorder="1" applyAlignment="1" applyProtection="1">
      <alignment horizontal="center" vertical="justify"/>
    </xf>
    <xf numFmtId="2" fontId="8" fillId="5" borderId="0" xfId="0" applyNumberFormat="1" applyFont="1" applyFill="1" applyAlignment="1" applyProtection="1">
      <alignment horizontal="left" vertical="center"/>
      <protection locked="0"/>
    </xf>
    <xf numFmtId="2" fontId="8" fillId="5" borderId="0" xfId="0" applyNumberFormat="1" applyFont="1" applyFill="1" applyBorder="1" applyAlignment="1" applyProtection="1">
      <alignment horizontal="left" vertical="center"/>
      <protection locked="0"/>
    </xf>
    <xf numFmtId="2" fontId="6" fillId="5" borderId="0" xfId="0" applyNumberFormat="1" applyFont="1" applyFill="1" applyBorder="1" applyAlignment="1" applyProtection="1">
      <alignment horizontal="left" vertical="center"/>
      <protection locked="0"/>
    </xf>
    <xf numFmtId="2" fontId="1" fillId="5" borderId="8" xfId="0" applyNumberFormat="1" applyFont="1" applyFill="1" applyBorder="1" applyAlignment="1" applyProtection="1">
      <alignment horizontal="left" vertical="center"/>
      <protection locked="0"/>
    </xf>
    <xf numFmtId="0" fontId="6" fillId="5" borderId="24" xfId="0" applyFont="1" applyFill="1" applyBorder="1" applyAlignment="1" applyProtection="1">
      <alignment horizontal="left" vertical="center"/>
      <protection locked="0"/>
    </xf>
    <xf numFmtId="49" fontId="8" fillId="5" borderId="7" xfId="0" applyNumberFormat="1" applyFont="1" applyFill="1" applyBorder="1" applyAlignment="1" applyProtection="1">
      <alignment horizontal="left" vertical="center"/>
      <protection locked="0"/>
    </xf>
    <xf numFmtId="1" fontId="4" fillId="5" borderId="7" xfId="0" applyNumberFormat="1" applyFont="1" applyFill="1" applyBorder="1" applyAlignment="1" applyProtection="1">
      <alignment horizontal="left" vertical="center"/>
      <protection locked="0"/>
    </xf>
    <xf numFmtId="0" fontId="30" fillId="5" borderId="23" xfId="0" applyFont="1" applyFill="1" applyBorder="1" applyAlignment="1" applyProtection="1">
      <alignment horizontal="left" vertical="center"/>
      <protection locked="0"/>
    </xf>
    <xf numFmtId="49" fontId="8" fillId="5" borderId="8" xfId="0" applyNumberFormat="1" applyFont="1" applyFill="1" applyBorder="1" applyAlignment="1" applyProtection="1">
      <alignment horizontal="left" vertical="center"/>
      <protection locked="0"/>
    </xf>
  </cellXfs>
  <cellStyles count="10">
    <cellStyle name="Excel Built-in Normal" xfId="1"/>
    <cellStyle name="Normal" xfId="0" builtinId="0"/>
    <cellStyle name="Normal 5" xfId="2"/>
    <cellStyle name="Normal_ELETRICA_2" xfId="3"/>
    <cellStyle name="Normal_SEJU" xfId="4"/>
    <cellStyle name="Porcentagem" xfId="5" builtinId="5"/>
    <cellStyle name="Porcentagem_SEJU" xfId="6"/>
    <cellStyle name="Separador de milhares_ELETRICA_2 2" xfId="8"/>
    <cellStyle name="Separador de milhares_SEJU" xfId="9"/>
    <cellStyle name="Vírgula" xfId="7"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714375</xdr:colOff>
      <xdr:row>3</xdr:row>
      <xdr:rowOff>57150</xdr:rowOff>
    </xdr:from>
    <xdr:to>
      <xdr:col>4</xdr:col>
      <xdr:colOff>400050</xdr:colOff>
      <xdr:row>7</xdr:row>
      <xdr:rowOff>28575</xdr:rowOff>
    </xdr:to>
    <xdr:sp macro="" textlink="" fLocksText="0">
      <xdr:nvSpPr>
        <xdr:cNvPr id="2" name="Text Box 3"/>
        <xdr:cNvSpPr>
          <a:spLocks noChangeArrowheads="1"/>
        </xdr:cNvSpPr>
      </xdr:nvSpPr>
      <xdr:spPr bwMode="auto">
        <a:xfrm>
          <a:off x="1076325" y="457200"/>
          <a:ext cx="5095875" cy="742950"/>
        </a:xfrm>
        <a:prstGeom prst="rect">
          <a:avLst/>
        </a:prstGeom>
        <a:noFill/>
        <a:ln w="9525">
          <a:noFill/>
          <a:round/>
          <a:headEnd/>
          <a:tailEnd/>
        </a:ln>
        <a:effectLst/>
      </xdr:spPr>
      <xdr:txBody>
        <a:bodyPr vertOverflow="clip" wrap="square" lIns="90000" tIns="45000" rIns="90000" bIns="45000" anchor="t" upright="1"/>
        <a:lstStyle/>
        <a:p>
          <a:pPr algn="ctr" rtl="0">
            <a:defRPr sz="1000"/>
          </a:pPr>
          <a:r>
            <a:rPr lang="pt-BR" sz="1000" b="1" i="0" u="none" strike="noStrike" baseline="0">
              <a:solidFill>
                <a:srgbClr val="000000"/>
              </a:solidFill>
              <a:latin typeface="Arial"/>
              <a:cs typeface="Arial"/>
            </a:rPr>
            <a:t>SECRETARIA DE ESTADO DE INFRAESTRUTURA E LOGÍSTICA</a:t>
          </a:r>
        </a:p>
        <a:p>
          <a:pPr algn="ctr" rtl="0">
            <a:defRPr sz="1000"/>
          </a:pPr>
          <a:r>
            <a:rPr lang="pt-BR" sz="1000" b="1" i="0" u="none" strike="noStrike" baseline="0">
              <a:solidFill>
                <a:srgbClr val="000000"/>
              </a:solidFill>
              <a:latin typeface="Arial"/>
              <a:cs typeface="Arial"/>
            </a:rPr>
            <a:t>PARANÁ EDIFICAÇÕES</a:t>
          </a:r>
        </a:p>
        <a:p>
          <a:pPr algn="ctr" rtl="0">
            <a:defRPr sz="1000"/>
          </a:pPr>
          <a:r>
            <a:rPr lang="pt-BR" sz="1000" b="1" i="0" u="none" strike="noStrike" baseline="0">
              <a:solidFill>
                <a:srgbClr val="000000"/>
              </a:solidFill>
              <a:latin typeface="Arial"/>
              <a:cs typeface="Arial"/>
            </a:rPr>
            <a:t>DIRETORIA DE PLANEJAMENTO E PROJETOS</a:t>
          </a:r>
        </a:p>
        <a:p>
          <a:pPr algn="ctr" rtl="0">
            <a:defRPr sz="1000"/>
          </a:pPr>
          <a:r>
            <a:rPr lang="pt-BR" sz="1000" b="1" i="0" u="none" strike="noStrike" baseline="0">
              <a:solidFill>
                <a:srgbClr val="000000"/>
              </a:solidFill>
              <a:latin typeface="Arial"/>
              <a:cs typeface="Arial"/>
            </a:rPr>
            <a:t>GERÊNCIA DE CUSTOS E ORÇAMENTOS</a:t>
          </a:r>
        </a:p>
      </xdr:txBody>
    </xdr:sp>
    <xdr:clientData/>
  </xdr:twoCellAnchor>
  <xdr:twoCellAnchor editAs="oneCell">
    <xdr:from>
      <xdr:col>0</xdr:col>
      <xdr:colOff>133350</xdr:colOff>
      <xdr:row>2</xdr:row>
      <xdr:rowOff>47625</xdr:rowOff>
    </xdr:from>
    <xdr:to>
      <xdr:col>1</xdr:col>
      <xdr:colOff>857250</xdr:colOff>
      <xdr:row>7</xdr:row>
      <xdr:rowOff>171450</xdr:rowOff>
    </xdr:to>
    <xdr:pic>
      <xdr:nvPicPr>
        <xdr:cNvPr id="4107"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133350" y="447675"/>
          <a:ext cx="1038225" cy="1085850"/>
        </a:xfrm>
        <a:prstGeom prst="rect">
          <a:avLst/>
        </a:prstGeom>
        <a:noFill/>
        <a:ln w="9525">
          <a:noFill/>
          <a:miter lim="800000"/>
          <a:headEnd/>
          <a:tailEnd/>
        </a:ln>
      </xdr:spPr>
    </xdr:pic>
    <xdr:clientData/>
  </xdr:twoCellAnchor>
  <xdr:twoCellAnchor>
    <xdr:from>
      <xdr:col>1</xdr:col>
      <xdr:colOff>714375</xdr:colOff>
      <xdr:row>3</xdr:row>
      <xdr:rowOff>57150</xdr:rowOff>
    </xdr:from>
    <xdr:to>
      <xdr:col>4</xdr:col>
      <xdr:colOff>400050</xdr:colOff>
      <xdr:row>7</xdr:row>
      <xdr:rowOff>28575</xdr:rowOff>
    </xdr:to>
    <xdr:sp macro="" textlink="" fLocksText="0">
      <xdr:nvSpPr>
        <xdr:cNvPr id="5" name="Text Box 3"/>
        <xdr:cNvSpPr>
          <a:spLocks noChangeArrowheads="1"/>
        </xdr:cNvSpPr>
      </xdr:nvSpPr>
      <xdr:spPr bwMode="auto">
        <a:xfrm>
          <a:off x="1076325" y="457200"/>
          <a:ext cx="5095875" cy="742950"/>
        </a:xfrm>
        <a:prstGeom prst="rect">
          <a:avLst/>
        </a:prstGeom>
        <a:noFill/>
        <a:ln w="9525">
          <a:noFill/>
          <a:round/>
          <a:headEnd/>
          <a:tailEnd/>
        </a:ln>
        <a:effectLst/>
      </xdr:spPr>
      <xdr:txBody>
        <a:bodyPr vertOverflow="clip" wrap="square" lIns="90000" tIns="45000" rIns="90000" bIns="45000" anchor="t" upright="1"/>
        <a:lstStyle/>
        <a:p>
          <a:pPr algn="ctr" rtl="0">
            <a:defRPr sz="1000"/>
          </a:pPr>
          <a:r>
            <a:rPr lang="pt-BR" sz="1000" b="1" i="0" u="none" strike="noStrike" baseline="0">
              <a:solidFill>
                <a:srgbClr val="000000"/>
              </a:solidFill>
              <a:latin typeface="Arial"/>
              <a:cs typeface="Arial"/>
            </a:rPr>
            <a:t>SECRETARIA DE ESTADO DE INFRAESTRUTURA E LOGÍSTICA</a:t>
          </a:r>
        </a:p>
        <a:p>
          <a:pPr algn="ctr" rtl="0">
            <a:defRPr sz="1000"/>
          </a:pPr>
          <a:r>
            <a:rPr lang="pt-BR" sz="1000" b="1" i="0" u="none" strike="noStrike" baseline="0">
              <a:solidFill>
                <a:srgbClr val="000000"/>
              </a:solidFill>
              <a:latin typeface="Arial"/>
              <a:cs typeface="Arial"/>
            </a:rPr>
            <a:t>PARANÁ EDIFICAÇÕES</a:t>
          </a:r>
        </a:p>
        <a:p>
          <a:pPr algn="ctr" rtl="0">
            <a:defRPr sz="1000"/>
          </a:pPr>
          <a:r>
            <a:rPr lang="pt-BR" sz="1000" b="1" i="0" u="none" strike="noStrike" baseline="0">
              <a:solidFill>
                <a:srgbClr val="000000"/>
              </a:solidFill>
              <a:latin typeface="Arial"/>
              <a:cs typeface="Arial"/>
            </a:rPr>
            <a:t>DIRETORIA DE PLANEJAMENTO E PROJETOS</a:t>
          </a:r>
        </a:p>
        <a:p>
          <a:pPr algn="ctr" rtl="0">
            <a:defRPr sz="1000"/>
          </a:pPr>
          <a:r>
            <a:rPr lang="pt-BR" sz="1000" b="1" i="0" u="none" strike="noStrike" baseline="0">
              <a:solidFill>
                <a:srgbClr val="000000"/>
              </a:solidFill>
              <a:latin typeface="Arial"/>
              <a:cs typeface="Arial"/>
            </a:rPr>
            <a:t>GERÊNCIA DE CUSTOS E ORÇAMENTOS</a:t>
          </a:r>
        </a:p>
      </xdr:txBody>
    </xdr:sp>
    <xdr:clientData/>
  </xdr:twoCellAnchor>
  <xdr:twoCellAnchor editAs="oneCell">
    <xdr:from>
      <xdr:col>0</xdr:col>
      <xdr:colOff>133350</xdr:colOff>
      <xdr:row>2</xdr:row>
      <xdr:rowOff>47625</xdr:rowOff>
    </xdr:from>
    <xdr:to>
      <xdr:col>1</xdr:col>
      <xdr:colOff>857250</xdr:colOff>
      <xdr:row>7</xdr:row>
      <xdr:rowOff>171450</xdr:rowOff>
    </xdr:to>
    <xdr:pic>
      <xdr:nvPicPr>
        <xdr:cNvPr id="4109"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133350" y="447675"/>
          <a:ext cx="1038225" cy="1085850"/>
        </a:xfrm>
        <a:prstGeom prst="rect">
          <a:avLst/>
        </a:prstGeom>
        <a:noFill/>
        <a:ln w="9525">
          <a:noFill/>
          <a:miter lim="800000"/>
          <a:headEnd/>
          <a:tailEnd/>
        </a:ln>
      </xdr:spPr>
    </xdr:pic>
    <xdr:clientData/>
  </xdr:twoCellAnchor>
  <xdr:twoCellAnchor>
    <xdr:from>
      <xdr:col>4</xdr:col>
      <xdr:colOff>361950</xdr:colOff>
      <xdr:row>2</xdr:row>
      <xdr:rowOff>114300</xdr:rowOff>
    </xdr:from>
    <xdr:to>
      <xdr:col>5</xdr:col>
      <xdr:colOff>762000</xdr:colOff>
      <xdr:row>7</xdr:row>
      <xdr:rowOff>38100</xdr:rowOff>
    </xdr:to>
    <xdr:pic>
      <xdr:nvPicPr>
        <xdr:cNvPr id="4110" name="Imagem 2"/>
        <xdr:cNvPicPr>
          <a:picLocks noChangeAspect="1" noChangeArrowheads="1"/>
        </xdr:cNvPicPr>
      </xdr:nvPicPr>
      <xdr:blipFill>
        <a:blip xmlns:r="http://schemas.openxmlformats.org/officeDocument/2006/relationships" r:embed="rId2" cstate="print"/>
        <a:srcRect l="27403" t="20454" r="28403" b="21262"/>
        <a:stretch>
          <a:fillRect/>
        </a:stretch>
      </xdr:blipFill>
      <xdr:spPr bwMode="auto">
        <a:xfrm>
          <a:off x="5038725" y="514350"/>
          <a:ext cx="1038225" cy="885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28</xdr:col>
          <xdr:colOff>247650</xdr:colOff>
          <xdr:row>0</xdr:row>
          <xdr:rowOff>0</xdr:rowOff>
        </xdr:from>
        <xdr:to>
          <xdr:col>29</xdr:col>
          <xdr:colOff>38100</xdr:colOff>
          <xdr:row>0</xdr:row>
          <xdr:rowOff>0</xdr:rowOff>
        </xdr:to>
        <xdr:sp macro="" textlink="">
          <xdr:nvSpPr>
            <xdr:cNvPr id="4097" name="Object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828675</xdr:colOff>
      <xdr:row>1</xdr:row>
      <xdr:rowOff>95250</xdr:rowOff>
    </xdr:from>
    <xdr:to>
      <xdr:col>14</xdr:col>
      <xdr:colOff>933450</xdr:colOff>
      <xdr:row>6</xdr:row>
      <xdr:rowOff>123825</xdr:rowOff>
    </xdr:to>
    <xdr:pic>
      <xdr:nvPicPr>
        <xdr:cNvPr id="1036" name="Imagem 2"/>
        <xdr:cNvPicPr>
          <a:picLocks noChangeAspect="1" noChangeArrowheads="1"/>
        </xdr:cNvPicPr>
      </xdr:nvPicPr>
      <xdr:blipFill>
        <a:blip xmlns:r="http://schemas.openxmlformats.org/officeDocument/2006/relationships" r:embed="rId1" cstate="print"/>
        <a:srcRect l="27403" t="20454" r="28403" b="21262"/>
        <a:stretch>
          <a:fillRect/>
        </a:stretch>
      </xdr:blipFill>
      <xdr:spPr bwMode="auto">
        <a:xfrm>
          <a:off x="13820775" y="285750"/>
          <a:ext cx="962025" cy="962025"/>
        </a:xfrm>
        <a:prstGeom prst="rect">
          <a:avLst/>
        </a:prstGeom>
        <a:noFill/>
        <a:ln w="9525">
          <a:noFill/>
          <a:miter lim="800000"/>
          <a:headEnd/>
          <a:tailEnd/>
        </a:ln>
      </xdr:spPr>
    </xdr:pic>
    <xdr:clientData/>
  </xdr:twoCellAnchor>
  <xdr:twoCellAnchor editAs="oneCell">
    <xdr:from>
      <xdr:col>3</xdr:col>
      <xdr:colOff>419100</xdr:colOff>
      <xdr:row>2</xdr:row>
      <xdr:rowOff>9525</xdr:rowOff>
    </xdr:from>
    <xdr:to>
      <xdr:col>4</xdr:col>
      <xdr:colOff>800100</xdr:colOff>
      <xdr:row>6</xdr:row>
      <xdr:rowOff>47625</xdr:rowOff>
    </xdr:to>
    <xdr:pic>
      <xdr:nvPicPr>
        <xdr:cNvPr id="1037"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1543050" y="390525"/>
          <a:ext cx="885825" cy="8096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20SAUDE/PlanilhadeServicosSinteticaComDesoneraca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LHA FECHAMENTO"/>
      <sheetName val="PLANILHA_SINTÉTICA"/>
      <sheetName val="PLANILHA_SERVIÇOS"/>
      <sheetName val="COMPOSIÇÕES COMPLEMENTARES."/>
      <sheetName val="CRONOGRAMA"/>
      <sheetName val="TABELA DE INSUMOS"/>
      <sheetName val="COMPOSICAO"/>
      <sheetName val="CPU"/>
    </sheetNames>
    <sheetDataSet>
      <sheetData sheetId="0"/>
      <sheetData sheetId="1"/>
      <sheetData sheetId="2">
        <row r="2">
          <cell r="C2" t="str">
            <v>DESCRIÇÃO DO SERVIÇO</v>
          </cell>
          <cell r="D2" t="str">
            <v>UNID. MEDIDA</v>
          </cell>
          <cell r="E2" t="str">
            <v>CUSTOS</v>
          </cell>
          <cell r="H2" t="str">
            <v xml:space="preserve"> N° DE HORAS TRABALHADAS POR UNIDADE</v>
          </cell>
        </row>
        <row r="3">
          <cell r="E3" t="str">
            <v>MATERIAL</v>
          </cell>
          <cell r="F3" t="str">
            <v>MÃO DE OBRA</v>
          </cell>
          <cell r="G3" t="str">
            <v>TOTAL</v>
          </cell>
        </row>
        <row r="4">
          <cell r="C4" t="str">
            <v>ADMINISTRACAO E CANTEIRO DE OBRAS</v>
          </cell>
        </row>
        <row r="5">
          <cell r="C5" t="str">
            <v>ADMINISTRACAO DE OBRA</v>
          </cell>
        </row>
        <row r="6">
          <cell r="C6" t="str">
            <v>FECHAMENTOS</v>
          </cell>
        </row>
        <row r="7">
          <cell r="C7" t="str">
            <v>TAPUME DE CHAPA DE MADEIRA COMPENSADA (6MM) - PINTURA A CAL - APROVEITAMENTO 2 X</v>
          </cell>
          <cell r="D7" t="str">
            <v>M2</v>
          </cell>
          <cell r="E7">
            <v>9.01</v>
          </cell>
          <cell r="F7">
            <v>20.99</v>
          </cell>
          <cell r="G7">
            <v>30</v>
          </cell>
          <cell r="H7">
            <v>2.0499999999999998</v>
          </cell>
        </row>
        <row r="8">
          <cell r="C8" t="str">
            <v>LIGACOES PROVISORIAS</v>
          </cell>
          <cell r="E8" t="str">
            <v/>
          </cell>
          <cell r="F8" t="str">
            <v/>
          </cell>
          <cell r="G8" t="str">
            <v/>
          </cell>
        </row>
        <row r="9">
          <cell r="C9" t="str">
            <v>INSTAL/LIGACAO PROVISORIA ELETRICA BAIXA TENSAO P/CANT OBRAOBRA,M3 - CHAVE 100A CARGA 3KWH, 20CV EXCL FORN MEDIDOR</v>
          </cell>
          <cell r="D9" t="str">
            <v>UN</v>
          </cell>
          <cell r="E9">
            <v>540.14</v>
          </cell>
          <cell r="F9">
            <v>485.52</v>
          </cell>
          <cell r="G9">
            <v>1025.6600000000001</v>
          </cell>
          <cell r="H9">
            <v>48</v>
          </cell>
        </row>
        <row r="10">
          <cell r="C10" t="str">
            <v>ENTRADA PROVISORIA DE ENERGIA ELETRICA AEREA TRIFASICA 40A EM POSTE MADEIRA</v>
          </cell>
          <cell r="D10" t="str">
            <v>UN</v>
          </cell>
          <cell r="E10">
            <v>513.12</v>
          </cell>
          <cell r="F10">
            <v>161.84</v>
          </cell>
          <cell r="G10">
            <v>674.96</v>
          </cell>
          <cell r="H10">
            <v>16</v>
          </cell>
        </row>
        <row r="11">
          <cell r="C11" t="str">
            <v>BARRACAO DE OBRA</v>
          </cell>
          <cell r="E11" t="str">
            <v/>
          </cell>
          <cell r="F11" t="str">
            <v/>
          </cell>
          <cell r="G11" t="str">
            <v/>
          </cell>
        </row>
        <row r="12">
          <cell r="C12" t="str">
            <v>SANITARIO COM VASO E CHUVEIRO PARA PESSOAL DE OBRA, COLETIVO DE 2 MODULOS, INCLUSIVE INSTALACAO E APARELHOS, REAPROVEITADO 2 VEZES</v>
          </cell>
          <cell r="D12" t="str">
            <v>UN</v>
          </cell>
          <cell r="E12">
            <v>1217.93</v>
          </cell>
          <cell r="F12">
            <v>1068.6099999999999</v>
          </cell>
          <cell r="G12">
            <v>2286.54</v>
          </cell>
          <cell r="H12">
            <v>106.011</v>
          </cell>
        </row>
        <row r="13">
          <cell r="C13" t="str">
            <v>GALPAO ABERTO PARA OFICINA E DEPOSITO DE CANTEIRO DE OBRAS, EM MADEIRA DE LEI</v>
          </cell>
          <cell r="D13" t="str">
            <v>M2</v>
          </cell>
          <cell r="E13">
            <v>42.16</v>
          </cell>
          <cell r="F13">
            <v>111.32</v>
          </cell>
          <cell r="G13">
            <v>153.47999999999999</v>
          </cell>
          <cell r="H13">
            <v>11.5</v>
          </cell>
        </row>
        <row r="14">
          <cell r="C14" t="str">
            <v>BARRACAO DE OBRA PARA ALOJAMENTO/ESCRITORIO, PISO EM PINHO 3A, PAREDES EM COMPENSADO 10MM, COBERTURA EM TELHA AMIANTO 6MM, INCLUSO INSTALACOES ELETRICAS E ESQUADRIAS</v>
          </cell>
          <cell r="D14" t="str">
            <v>M2</v>
          </cell>
          <cell r="E14">
            <v>49.19</v>
          </cell>
          <cell r="F14">
            <v>141.66</v>
          </cell>
          <cell r="G14">
            <v>190.85</v>
          </cell>
          <cell r="H14">
            <v>14.095000000000001</v>
          </cell>
        </row>
        <row r="15">
          <cell r="C15" t="str">
            <v>BARRACAO PARA DEPOSITO EM TABUAS DE MADEIRA, COBERTURA EM FIBROCIMENTO 4 MM,  INCLUSO PISO ARGAMASSA TRACO 1:6 (CIMENTO E AREIA)</v>
          </cell>
          <cell r="D15" t="str">
            <v>M2</v>
          </cell>
          <cell r="E15">
            <v>96.75</v>
          </cell>
          <cell r="F15">
            <v>149.38999999999999</v>
          </cell>
          <cell r="G15">
            <v>246.14</v>
          </cell>
          <cell r="H15">
            <v>15.01</v>
          </cell>
        </row>
        <row r="16">
          <cell r="C16" t="str">
            <v>BARRACAO DE OBRA EM CHAPA DE MADEIRA COMPENSADA COM BANHEIRO, COBERTURA EM FIBROCIMENTO 4 MM, INCLUSO INSTALACOES HIDROSSANITARIAS E ELETRICAS</v>
          </cell>
          <cell r="D16" t="str">
            <v>M2</v>
          </cell>
          <cell r="E16">
            <v>92.95</v>
          </cell>
          <cell r="F16">
            <v>35.229999999999997</v>
          </cell>
          <cell r="G16">
            <v>128.18</v>
          </cell>
          <cell r="H16">
            <v>3.53</v>
          </cell>
        </row>
        <row r="17">
          <cell r="C17" t="str">
            <v>ALUGUEL CONTAINER/ESCRIT INCL INST ELET LARG=2,20 COMP=6,20M ALT=2,50M CHAPA ACO C/NERV TRAPEZ FORRO C/ISOL TERMO/ACUSTICOCHASSIS REFORC PISO COMPENS NAVAL EXC TRANSP/CARGA/DESCARGA</v>
          </cell>
          <cell r="D17" t="str">
            <v>MES</v>
          </cell>
          <cell r="E17">
            <v>456.37</v>
          </cell>
          <cell r="F17">
            <v>0</v>
          </cell>
          <cell r="G17">
            <v>456.37</v>
          </cell>
          <cell r="H17">
            <v>0</v>
          </cell>
        </row>
        <row r="18">
          <cell r="C18" t="str">
            <v>ALUGUEL CONTAINER/ESCRIT/WC C/1 VASO/1 LAV/1 MIC/4 CHUV LARG=2,20M COMPR=6,20M ALT=2,50M CHAPA ACO NERV TRAPEZ FORROC/ISOL TERMO-ACUST CHASSIS REFORC PISO COMPENS NAVAL INCL INST ELETR/HIDRO-SANIT EXCL TRANSP/CARGA/DESCARGA</v>
          </cell>
          <cell r="D18" t="str">
            <v>MES</v>
          </cell>
          <cell r="E18">
            <v>496.83</v>
          </cell>
          <cell r="F18">
            <v>0</v>
          </cell>
          <cell r="G18">
            <v>496.83</v>
          </cell>
          <cell r="H18">
            <v>0</v>
          </cell>
        </row>
        <row r="19">
          <cell r="C19" t="str">
            <v>ALUGUEL CONTAINER/SANIT C/2 VASOS/1 LAVAT/1 MIC/4 CHUV LARG=2,20M COMPR=6,20M ALT=2,50M CHAPA ACO C/NERV TRAPEZ FORRO C/ISOLAM TERMO/ACUSTICO CHASSIS REFORC PISO COMPENS NAVAL INCLINST ELETR/HIDR EXCL TRANSP/CARGA/DESCARG</v>
          </cell>
          <cell r="D19" t="str">
            <v>MES</v>
          </cell>
          <cell r="E19">
            <v>712.02</v>
          </cell>
          <cell r="F19">
            <v>0</v>
          </cell>
          <cell r="G19">
            <v>712.02</v>
          </cell>
          <cell r="H19">
            <v>0</v>
          </cell>
        </row>
        <row r="20">
          <cell r="C20" t="str">
            <v>ALUGUEL CONTAINER/SANIT C/4 VASOS/1 LAVAT/1 MIC/4 CHUV LARG=2,20M COMPR=6,20M ALT=2,50M CHAPAS ACO C/NERV TRAPEZ FORRO C/ISOL TERMO-ACUST CHASSIS REFORC PISO COMPENS NAVAL INCL INST RAELETR/HIDRO-SANIT EXCL TRANSP/CARGA/DESCARGA</v>
          </cell>
          <cell r="D20" t="str">
            <v>MES</v>
          </cell>
          <cell r="E20">
            <v>768.38</v>
          </cell>
          <cell r="F20">
            <v>0</v>
          </cell>
          <cell r="G20">
            <v>768.38</v>
          </cell>
          <cell r="H20">
            <v>0</v>
          </cell>
        </row>
        <row r="21">
          <cell r="C21" t="str">
            <v>ALUGUEL CONTAINER/SANIT C/7 VASOS/1 LAVAT/1 MIC LARG=2,20M COMPR=6,20M ALT=2,50M CHAPA ACO NERV TRAPEZ FORRO C/ISOLTERMO-ACUST CHASSIS REFORC PISO COMPENS NAVAL INCL INST ELET/HIDRO-SANIT EXCL TRANSP/CARGA/DESCARGA</v>
          </cell>
          <cell r="D21" t="str">
            <v>MES</v>
          </cell>
          <cell r="E21">
            <v>796.26</v>
          </cell>
          <cell r="F21">
            <v>0</v>
          </cell>
          <cell r="G21">
            <v>796.26</v>
          </cell>
          <cell r="H21">
            <v>0</v>
          </cell>
        </row>
        <row r="22">
          <cell r="C22" t="str">
            <v>PLACA DE IDENTIFICAÇÃO / LETREIRO</v>
          </cell>
          <cell r="E22" t="str">
            <v/>
          </cell>
          <cell r="F22" t="str">
            <v/>
          </cell>
          <cell r="G22" t="str">
            <v/>
          </cell>
        </row>
        <row r="23">
          <cell r="C23" t="str">
            <v>PLACA DE OBRA EM CHAPA DE ACO GALVANIZADO</v>
          </cell>
          <cell r="D23" t="str">
            <v>M2</v>
          </cell>
          <cell r="E23">
            <v>173.16</v>
          </cell>
          <cell r="F23">
            <v>29.12</v>
          </cell>
          <cell r="G23">
            <v>202.28</v>
          </cell>
          <cell r="H23">
            <v>3.06</v>
          </cell>
        </row>
        <row r="24">
          <cell r="C24" t="str">
            <v>PLACA DE IDENTIFICACAO EM CHAPA GALVANIZADA NUM. 18, 12X18CM</v>
          </cell>
          <cell r="D24" t="str">
            <v>UN</v>
          </cell>
          <cell r="E24">
            <v>35.299999999999997</v>
          </cell>
          <cell r="F24">
            <v>3.36</v>
          </cell>
          <cell r="G24">
            <v>38.659999999999997</v>
          </cell>
          <cell r="H24">
            <v>0.4</v>
          </cell>
        </row>
        <row r="25">
          <cell r="C25" t="str">
            <v>PLACA ESMALTADA PARA IDENTIFICACAO NR DE RUA, DIMENSOES 45X25CM</v>
          </cell>
          <cell r="D25" t="str">
            <v>UN</v>
          </cell>
          <cell r="E25">
            <v>95.6</v>
          </cell>
          <cell r="F25">
            <v>3.36</v>
          </cell>
          <cell r="G25">
            <v>98.96</v>
          </cell>
          <cell r="H25">
            <v>0.4</v>
          </cell>
        </row>
        <row r="26">
          <cell r="C26" t="str">
            <v xml:space="preserve">PLACA DE IDENTIFICACAO EM CHAPA GALVANIZADA NUM. 18, DIMENSOES 8X12CM </v>
          </cell>
          <cell r="D26" t="str">
            <v>UN</v>
          </cell>
          <cell r="E26">
            <v>15.7</v>
          </cell>
          <cell r="F26">
            <v>3.36</v>
          </cell>
          <cell r="G26">
            <v>19.059999999999999</v>
          </cell>
          <cell r="H26">
            <v>0.4</v>
          </cell>
        </row>
        <row r="27">
          <cell r="C27" t="str">
            <v>PLACA IDENTIFICACAO ACRILICO 25X8CM BORDA POLIDA - FORNECIMENTO E COLOCACAO</v>
          </cell>
          <cell r="D27" t="str">
            <v>UN</v>
          </cell>
          <cell r="E27">
            <v>47.13</v>
          </cell>
          <cell r="F27">
            <v>1.68</v>
          </cell>
          <cell r="G27">
            <v>48.81</v>
          </cell>
          <cell r="H27">
            <v>0.2</v>
          </cell>
        </row>
        <row r="28">
          <cell r="C28" t="str">
            <v>PLACA INAUGURACAO EM ALUMINIO 0,40X0,60M FORNECIMENTO E COLOCACAO</v>
          </cell>
          <cell r="D28" t="str">
            <v>UN</v>
          </cell>
          <cell r="E28">
            <v>280.8</v>
          </cell>
          <cell r="F28">
            <v>17.760000000000002</v>
          </cell>
          <cell r="G28">
            <v>298.56</v>
          </cell>
          <cell r="H28">
            <v>1.5</v>
          </cell>
        </row>
        <row r="29">
          <cell r="C29" t="str">
            <v>LETRA DE ACO INOX NO22 ALT=20CM FORNECIMENTO E COLOCACAO</v>
          </cell>
          <cell r="D29" t="str">
            <v>UN</v>
          </cell>
          <cell r="E29">
            <v>59.77</v>
          </cell>
          <cell r="F29">
            <v>10.119999999999999</v>
          </cell>
          <cell r="G29">
            <v>69.89</v>
          </cell>
          <cell r="H29">
            <v>1</v>
          </cell>
        </row>
        <row r="30">
          <cell r="C30" t="str">
            <v>SINALIZACAO</v>
          </cell>
          <cell r="E30" t="str">
            <v/>
          </cell>
          <cell r="F30" t="str">
            <v/>
          </cell>
          <cell r="G30" t="str">
            <v/>
          </cell>
        </row>
        <row r="31">
          <cell r="C31" t="str">
            <v>INSTALACAO DE GAMBIARRA PARA SINALIZACAO, COM 20 M, INCLUINDO LAMPADA, BOCAL E BALDE A CADA 2 M</v>
          </cell>
          <cell r="D31" t="str">
            <v>UN</v>
          </cell>
          <cell r="E31">
            <v>17.510000000000002</v>
          </cell>
          <cell r="F31">
            <v>12.01</v>
          </cell>
          <cell r="G31">
            <v>29.52</v>
          </cell>
          <cell r="H31">
            <v>1.2</v>
          </cell>
        </row>
        <row r="32">
          <cell r="C32" t="str">
            <v>SINALIZACAO DE TRANSITO - NOTURNA</v>
          </cell>
          <cell r="D32" t="str">
            <v>M</v>
          </cell>
          <cell r="E32">
            <v>0.41</v>
          </cell>
          <cell r="F32">
            <v>1.01</v>
          </cell>
          <cell r="G32">
            <v>1.42</v>
          </cell>
          <cell r="H32">
            <v>0.1</v>
          </cell>
        </row>
        <row r="33">
          <cell r="C33" t="str">
            <v>TOPOGRAFIA</v>
          </cell>
          <cell r="E33" t="str">
            <v/>
          </cell>
          <cell r="F33" t="str">
            <v/>
          </cell>
          <cell r="G33" t="str">
            <v/>
          </cell>
        </row>
        <row r="34">
          <cell r="C34" t="str">
            <v>LOCACAO DE REDES DE AGUA OU DE ESGOTO, INCLUSIVE TOPOGRAFO</v>
          </cell>
          <cell r="D34" t="str">
            <v>M</v>
          </cell>
          <cell r="E34">
            <v>0.1</v>
          </cell>
          <cell r="F34">
            <v>0.48</v>
          </cell>
          <cell r="G34">
            <v>0.57999999999999996</v>
          </cell>
          <cell r="H34">
            <v>4.8000000000000001E-2</v>
          </cell>
        </row>
        <row r="35">
          <cell r="C35" t="str">
            <v>LOCACAO DE ADUTORAS, COLETORES TRONCO E INTERCEPTORES - ATE DN 500 MM, INCLUSIVE TOPOGRAFO</v>
          </cell>
          <cell r="D35" t="str">
            <v>M</v>
          </cell>
          <cell r="E35">
            <v>0.36</v>
          </cell>
          <cell r="F35">
            <v>0.2</v>
          </cell>
          <cell r="G35">
            <v>0.56000000000000005</v>
          </cell>
          <cell r="H35">
            <v>1.7999999999999999E-2</v>
          </cell>
        </row>
        <row r="36">
          <cell r="C36" t="str">
            <v>CADASTRO DE LIGACOES PREDIAIS, INCLUSIVE TOPOGRAFO E DESENHISTA</v>
          </cell>
          <cell r="D36" t="str">
            <v>UN</v>
          </cell>
          <cell r="E36">
            <v>0.98</v>
          </cell>
          <cell r="F36">
            <v>3.44</v>
          </cell>
          <cell r="G36">
            <v>4.42</v>
          </cell>
          <cell r="H36">
            <v>0.32</v>
          </cell>
        </row>
        <row r="37">
          <cell r="C37" t="str">
            <v>CADASTRO DE ADUTORAS. COLETORES E INTERCEPTORES - ATE DN 500 MM, INCLUSIVE TOPOGRAFO E DESENHISTA</v>
          </cell>
          <cell r="D37" t="str">
            <v>M</v>
          </cell>
          <cell r="E37">
            <v>0.6</v>
          </cell>
          <cell r="F37">
            <v>0.96</v>
          </cell>
          <cell r="G37">
            <v>1.56</v>
          </cell>
          <cell r="H37">
            <v>9.5000000000000001E-2</v>
          </cell>
        </row>
        <row r="38">
          <cell r="C38" t="str">
            <v>CADASTRO DE REDES, INCLUSIVE TOPOGRAFO E DESENHISTA</v>
          </cell>
          <cell r="D38" t="str">
            <v>M</v>
          </cell>
          <cell r="E38">
            <v>0.17</v>
          </cell>
          <cell r="F38">
            <v>0.59</v>
          </cell>
          <cell r="G38">
            <v>0.76</v>
          </cell>
          <cell r="H38">
            <v>5.8000000000000003E-2</v>
          </cell>
        </row>
        <row r="39">
          <cell r="C39" t="str">
            <v>LEVANTAMENTO SECAO TRANSVERSAL C/NIVEL TERRENO NAO ACIDENTADO VEGETACAO DENSA INCLUSIVE DESENHO ESC 1:200 EM PAPEL VEGETAL MILIMETRADO (MEDIDO P/M SECAO), INCLUSIVE NIVELADOR, AUXILIAR DE CALCULO TOPOGRAFICO EDESENHISTA.</v>
          </cell>
          <cell r="D39" t="str">
            <v>M</v>
          </cell>
          <cell r="E39">
            <v>0.02</v>
          </cell>
          <cell r="F39">
            <v>0.84</v>
          </cell>
          <cell r="G39">
            <v>0.86</v>
          </cell>
          <cell r="H39">
            <v>0.104</v>
          </cell>
        </row>
        <row r="40">
          <cell r="C40" t="str">
            <v>SERVICOS TOPOGRAFICOS PARA PAVIMENTACAO, INCLUSIVE NOTA DE SERVICOS, ACOMPANHAMENTO E GREIDE</v>
          </cell>
          <cell r="D40" t="str">
            <v>M2</v>
          </cell>
          <cell r="E40">
            <v>0.1</v>
          </cell>
          <cell r="F40">
            <v>0.33</v>
          </cell>
          <cell r="G40">
            <v>0.43</v>
          </cell>
          <cell r="H40">
            <v>2.2499999999999999E-2</v>
          </cell>
        </row>
        <row r="41">
          <cell r="C41" t="str">
            <v>MARCO MADEIRA REGIONAL 1A 7X3,5CM - P</v>
          </cell>
          <cell r="D41" t="str">
            <v>M</v>
          </cell>
          <cell r="E41">
            <v>15.99</v>
          </cell>
          <cell r="F41">
            <v>7.27</v>
          </cell>
          <cell r="G41">
            <v>23.26</v>
          </cell>
          <cell r="H41">
            <v>0.71</v>
          </cell>
        </row>
        <row r="42">
          <cell r="C42" t="str">
            <v>SERVICOS PRELIMINARES</v>
          </cell>
          <cell r="E42" t="str">
            <v/>
          </cell>
          <cell r="F42" t="str">
            <v/>
          </cell>
          <cell r="G42" t="str">
            <v/>
          </cell>
        </row>
        <row r="43">
          <cell r="C43" t="str">
            <v>LIMPEZA DE TERRENO E DESTOCAMENTO</v>
          </cell>
          <cell r="E43" t="str">
            <v/>
          </cell>
          <cell r="F43" t="str">
            <v/>
          </cell>
          <cell r="G43" t="str">
            <v/>
          </cell>
        </row>
        <row r="44">
          <cell r="C44" t="str">
            <v>LIMPEZA DE TERRENO - ROCADA DENSA (COM PEQUENOS ARBUSTOS)</v>
          </cell>
          <cell r="D44" t="str">
            <v>M2</v>
          </cell>
          <cell r="E44">
            <v>0</v>
          </cell>
          <cell r="F44">
            <v>2.52</v>
          </cell>
          <cell r="G44">
            <v>2.52</v>
          </cell>
          <cell r="H44">
            <v>0.3</v>
          </cell>
        </row>
        <row r="45">
          <cell r="C45" t="str">
            <v>LIMPEZA DE TERRENO - RASPAGEM MECANIZADA (MOTONIVELADORA) DE CAMADA VEGETAL</v>
          </cell>
          <cell r="D45" t="str">
            <v>M2</v>
          </cell>
          <cell r="E45">
            <v>0.4</v>
          </cell>
          <cell r="F45">
            <v>0.06</v>
          </cell>
          <cell r="G45">
            <v>0.46</v>
          </cell>
          <cell r="H45">
            <v>3.0000000000000001E-3</v>
          </cell>
        </row>
        <row r="46">
          <cell r="C46" t="str">
            <v>LIMPEZA MANUAL DO TERRENO (C/ RASPAGEM SUPERFICIAL)</v>
          </cell>
          <cell r="D46" t="str">
            <v>M2</v>
          </cell>
          <cell r="E46">
            <v>0</v>
          </cell>
          <cell r="F46">
            <v>2.1</v>
          </cell>
          <cell r="G46">
            <v>2.1</v>
          </cell>
          <cell r="H46">
            <v>0.25</v>
          </cell>
        </row>
        <row r="47">
          <cell r="C47" t="str">
            <v>LIMPEZA MECANIZADA DE TERRENO, INCLUSIVE RETIRADA DE ARVORE ENTRE 0,05 M E 0,15M DE DIAMETRO</v>
          </cell>
          <cell r="D47" t="str">
            <v>M2</v>
          </cell>
          <cell r="E47">
            <v>0.32</v>
          </cell>
          <cell r="F47">
            <v>0.03</v>
          </cell>
          <cell r="G47">
            <v>0.35</v>
          </cell>
          <cell r="H47">
            <v>3.7000000000000002E-3</v>
          </cell>
        </row>
        <row r="48">
          <cell r="C48" t="str">
            <v>CAPINA MANUAL EM SERVICOS RODOVIARIOS</v>
          </cell>
          <cell r="D48" t="str">
            <v>M2</v>
          </cell>
          <cell r="E48">
            <v>0</v>
          </cell>
          <cell r="F48">
            <v>0.67</v>
          </cell>
          <cell r="G48">
            <v>0.67</v>
          </cell>
          <cell r="H48">
            <v>0.08</v>
          </cell>
        </row>
        <row r="49">
          <cell r="C49" t="str">
            <v>DESMATAMENTO/LIMPEZA TERRENOS C/EQUIP MECAN (TRATOR:1000M2/H)</v>
          </cell>
          <cell r="D49" t="str">
            <v>M2</v>
          </cell>
          <cell r="E49">
            <v>0.17</v>
          </cell>
          <cell r="F49">
            <v>0.04</v>
          </cell>
          <cell r="G49">
            <v>0.21</v>
          </cell>
          <cell r="H49">
            <v>4.0000000000000001E-3</v>
          </cell>
        </row>
        <row r="50">
          <cell r="C50" t="str">
            <v>DESMATAMENTO DE ARVORES ENTRE 0,15M E 0,30M DE DIAMETRO INCLUSIVE DESTOCAMENTO E LIMPEZA DO TERRENO, UTILIZANDO TRATOR DE ESTEIRAS. (ENCARREGADO INCLUSO)</v>
          </cell>
          <cell r="D50" t="str">
            <v>UN</v>
          </cell>
          <cell r="E50">
            <v>3.04</v>
          </cell>
          <cell r="F50">
            <v>0.37</v>
          </cell>
          <cell r="G50">
            <v>3.41</v>
          </cell>
          <cell r="H50">
            <v>3.7199999999999997E-2</v>
          </cell>
        </row>
        <row r="51">
          <cell r="C51" t="str">
            <v>DESTOCA ARVORE PORTE MEDIO/RAIZ PROFUNDA S/REMOCAO/AUX MECAN</v>
          </cell>
          <cell r="D51" t="str">
            <v>UN</v>
          </cell>
          <cell r="E51">
            <v>0</v>
          </cell>
          <cell r="F51">
            <v>104.04</v>
          </cell>
          <cell r="G51">
            <v>104.04</v>
          </cell>
          <cell r="H51">
            <v>12.4</v>
          </cell>
        </row>
        <row r="52">
          <cell r="C52" t="str">
            <v>DESTOCAMENTO MECANICO DE TOCOS D&lt;=30CM</v>
          </cell>
          <cell r="D52" t="str">
            <v>UN</v>
          </cell>
          <cell r="E52">
            <v>26.19</v>
          </cell>
          <cell r="F52">
            <v>1.56</v>
          </cell>
          <cell r="G52">
            <v>27.75</v>
          </cell>
          <cell r="H52">
            <v>0.1668</v>
          </cell>
        </row>
        <row r="53">
          <cell r="C53" t="str">
            <v>DESTOCAMENTO MECANICO DE TOCOS D=30 A 50CM</v>
          </cell>
          <cell r="D53" t="str">
            <v>UN</v>
          </cell>
          <cell r="E53">
            <v>46.86</v>
          </cell>
          <cell r="F53">
            <v>2.81</v>
          </cell>
          <cell r="G53">
            <v>49.67</v>
          </cell>
          <cell r="H53">
            <v>0.3</v>
          </cell>
        </row>
        <row r="54">
          <cell r="C54" t="str">
            <v>DESTOCAMENTO MECANICO DE TOCOS D&gt;50CM</v>
          </cell>
          <cell r="D54" t="str">
            <v>UN</v>
          </cell>
          <cell r="E54">
            <v>78.47</v>
          </cell>
          <cell r="F54">
            <v>4.68</v>
          </cell>
          <cell r="G54">
            <v>83.15</v>
          </cell>
          <cell r="H54">
            <v>0.50039999999999996</v>
          </cell>
        </row>
        <row r="55">
          <cell r="C55" t="str">
            <v>DESTOCAMENTO DE TRONCOS COM DIAMETRO DE 10CM ATE 30CM, INCLUSIVE REMOCAO DE RAIZES</v>
          </cell>
          <cell r="D55" t="str">
            <v>UN</v>
          </cell>
          <cell r="E55">
            <v>13.64</v>
          </cell>
          <cell r="F55">
            <v>3.78</v>
          </cell>
          <cell r="G55">
            <v>17.420000000000002</v>
          </cell>
          <cell r="H55">
            <v>0.45</v>
          </cell>
        </row>
        <row r="56">
          <cell r="C56" t="str">
            <v>DESTOCAMENTO DE TRONCOS COM DIAMETRO DE 30CM ATE 50CM, INCLUSIVE REMOCAO DE RAIZES</v>
          </cell>
          <cell r="D56" t="str">
            <v>UN</v>
          </cell>
          <cell r="E56">
            <v>37.909999999999997</v>
          </cell>
          <cell r="F56">
            <v>10.5</v>
          </cell>
          <cell r="G56">
            <v>48.41</v>
          </cell>
          <cell r="H56">
            <v>1.2509999999999999</v>
          </cell>
        </row>
        <row r="57">
          <cell r="C57" t="str">
            <v>DESTOCAMENTO DE TRONCOS COM DIAMETRO MAIOR DO QUE 50CM, INCLUSIVE REMOCAO DE RAIZES</v>
          </cell>
          <cell r="D57" t="str">
            <v>UN</v>
          </cell>
          <cell r="E57">
            <v>45.16</v>
          </cell>
          <cell r="F57">
            <v>12.5</v>
          </cell>
          <cell r="G57">
            <v>57.66</v>
          </cell>
          <cell r="H57">
            <v>1.4903999999999999</v>
          </cell>
        </row>
        <row r="58">
          <cell r="C58" t="str">
            <v>LIMPEZA SUPERFICIAL DA CAMADA VEGETAL EM JAZIDA</v>
          </cell>
          <cell r="D58" t="str">
            <v>M2</v>
          </cell>
          <cell r="E58">
            <v>0.43</v>
          </cell>
          <cell r="F58">
            <v>0.05</v>
          </cell>
          <cell r="G58">
            <v>0.48</v>
          </cell>
          <cell r="H58">
            <v>5.3E-3</v>
          </cell>
        </row>
        <row r="59">
          <cell r="C59" t="str">
            <v>EXPURGO DE JAZIDA</v>
          </cell>
          <cell r="D59" t="str">
            <v>M3</v>
          </cell>
          <cell r="E59">
            <v>2.23</v>
          </cell>
          <cell r="F59">
            <v>0.27</v>
          </cell>
          <cell r="G59">
            <v>2.5</v>
          </cell>
          <cell r="H59">
            <v>2.8299999999999999E-2</v>
          </cell>
        </row>
        <row r="60">
          <cell r="C60" t="str">
            <v>LOCACAO</v>
          </cell>
          <cell r="E60" t="str">
            <v/>
          </cell>
          <cell r="F60" t="str">
            <v/>
          </cell>
          <cell r="G60" t="str">
            <v/>
          </cell>
        </row>
        <row r="61">
          <cell r="C61" t="str">
            <v>LOCACAO ALVENARIA</v>
          </cell>
          <cell r="D61" t="str">
            <v>M</v>
          </cell>
          <cell r="E61">
            <v>0</v>
          </cell>
          <cell r="F61">
            <v>3.23</v>
          </cell>
          <cell r="G61">
            <v>3.23</v>
          </cell>
          <cell r="H61">
            <v>0.32</v>
          </cell>
        </row>
        <row r="62">
          <cell r="C62" t="str">
            <v>LOCACAO DA OBRA, COM USO DE EQUIPAMENTOS TOPOGRAFICOS, INCLUSIVE TOPOGRAFO E NIVELADOR</v>
          </cell>
          <cell r="D62" t="str">
            <v>M2</v>
          </cell>
          <cell r="E62">
            <v>3.43</v>
          </cell>
          <cell r="F62">
            <v>9.5500000000000007</v>
          </cell>
          <cell r="G62">
            <v>12.98</v>
          </cell>
          <cell r="H62">
            <v>1.06</v>
          </cell>
        </row>
        <row r="63">
          <cell r="C63" t="str">
            <v>LOCACAO CONVENCIONAL DE OBRA, ATRAVES DE GABARITO DE TABUAS CORRIDAS PONTALETADAS A CADA 1,50M, SEM REAPROVEITAMENTO</v>
          </cell>
          <cell r="D63" t="str">
            <v>M2</v>
          </cell>
          <cell r="E63">
            <v>3.32</v>
          </cell>
          <cell r="F63">
            <v>2.63</v>
          </cell>
          <cell r="G63">
            <v>5.95</v>
          </cell>
          <cell r="H63">
            <v>0.26</v>
          </cell>
        </row>
        <row r="64">
          <cell r="C64" t="str">
            <v>LOCACAO CONVENCIONAL DE OBRA, ATRAVES DE GABARITO DE TABUAS CORRIDAS PONTALETADAS, SEM REAPROVEITAMENTO</v>
          </cell>
          <cell r="D64" t="str">
            <v>M2</v>
          </cell>
          <cell r="E64">
            <v>2.9</v>
          </cell>
          <cell r="F64">
            <v>2.02</v>
          </cell>
          <cell r="G64">
            <v>4.92</v>
          </cell>
          <cell r="H64">
            <v>0.2</v>
          </cell>
        </row>
        <row r="65">
          <cell r="C65" t="str">
            <v>LOCACAO CONVENCIONAL DE OBRA, ATRAVES DE GABARITO DE TABUAS CORRIDAS PONTALETADAS, COM REAPROVEITAMENTO DE 10 VEZES.</v>
          </cell>
          <cell r="D65" t="str">
            <v>M2</v>
          </cell>
          <cell r="E65">
            <v>0.48</v>
          </cell>
          <cell r="F65">
            <v>2.02</v>
          </cell>
          <cell r="G65">
            <v>2.5</v>
          </cell>
          <cell r="H65">
            <v>0.2</v>
          </cell>
        </row>
        <row r="66">
          <cell r="C66" t="str">
            <v>LOCACAO CONVENCIONAL DE OBRA, ATRAVES DE GABARITO DE TABUAS CORRIDAS PONTALETADAS, COM REAPROVEITAMENTO DE 3 VEZES.</v>
          </cell>
          <cell r="D66" t="str">
            <v>M2</v>
          </cell>
          <cell r="E66">
            <v>1.1100000000000001</v>
          </cell>
          <cell r="F66">
            <v>2.02</v>
          </cell>
          <cell r="G66">
            <v>3.13</v>
          </cell>
          <cell r="H66">
            <v>0.2</v>
          </cell>
        </row>
        <row r="67">
          <cell r="C67" t="str">
            <v>ANDAIMES</v>
          </cell>
          <cell r="E67" t="str">
            <v/>
          </cell>
          <cell r="F67" t="str">
            <v/>
          </cell>
          <cell r="G67" t="str">
            <v/>
          </cell>
        </row>
        <row r="68">
          <cell r="C68" t="str">
            <v>LOCACAO DE ANDAIME METALICO TUBULAR TIPO TORRE</v>
          </cell>
          <cell r="D68" t="str">
            <v>M/MES</v>
          </cell>
          <cell r="E68">
            <v>11</v>
          </cell>
          <cell r="F68">
            <v>4.2</v>
          </cell>
          <cell r="G68">
            <v>15.2</v>
          </cell>
          <cell r="H68">
            <v>0.5</v>
          </cell>
        </row>
        <row r="69">
          <cell r="C69" t="str">
            <v>LOCACAO DE ANDAIME METALICO TIPO FACHADEIRO</v>
          </cell>
          <cell r="D69" t="str">
            <v>M2</v>
          </cell>
          <cell r="E69">
            <v>3.23</v>
          </cell>
          <cell r="F69">
            <v>2.4900000000000002</v>
          </cell>
          <cell r="G69">
            <v>5.72</v>
          </cell>
          <cell r="H69">
            <v>0.24</v>
          </cell>
        </row>
        <row r="70">
          <cell r="C70" t="str">
            <v>ANDAIME PARA REVESTIMENTO DE FORROS EM MADEIRA DE 3A</v>
          </cell>
          <cell r="D70" t="str">
            <v>M2</v>
          </cell>
          <cell r="E70">
            <v>4.4800000000000004</v>
          </cell>
          <cell r="F70">
            <v>8.69</v>
          </cell>
          <cell r="G70">
            <v>13.17</v>
          </cell>
          <cell r="H70">
            <v>0.92</v>
          </cell>
        </row>
        <row r="71">
          <cell r="C71" t="str">
            <v>ANDAIME PARA ALVENARIA EM MADEIRA DE 2A</v>
          </cell>
          <cell r="D71" t="str">
            <v>M2</v>
          </cell>
          <cell r="E71">
            <v>6.29</v>
          </cell>
          <cell r="F71">
            <v>7.4</v>
          </cell>
          <cell r="G71">
            <v>13.69</v>
          </cell>
          <cell r="H71">
            <v>0.8</v>
          </cell>
        </row>
        <row r="72">
          <cell r="C72" t="str">
            <v>PLATAFORMA MADEIRA P/ ANDAIME TUBULAR APROVEITAMENTO 20 VEZES</v>
          </cell>
          <cell r="D72" t="str">
            <v>M2</v>
          </cell>
          <cell r="E72">
            <v>1.1100000000000001</v>
          </cell>
          <cell r="F72">
            <v>0.84</v>
          </cell>
          <cell r="G72">
            <v>1.95</v>
          </cell>
          <cell r="H72">
            <v>0.1</v>
          </cell>
        </row>
        <row r="73">
          <cell r="C73" t="str">
            <v>ANDAIME TABUADO SOBRE CAVALETES (INCLUSO CAVALETE) EM MADEIRA DE 1ª UTIL 20X INCL MOVIMENTACAO P/ PE-DIREITO 4,00M</v>
          </cell>
          <cell r="D73" t="str">
            <v>M2</v>
          </cell>
          <cell r="E73">
            <v>10.72</v>
          </cell>
          <cell r="F73">
            <v>2.2999999999999998</v>
          </cell>
          <cell r="G73">
            <v>13.02</v>
          </cell>
          <cell r="H73">
            <v>0.252</v>
          </cell>
        </row>
        <row r="74">
          <cell r="C74" t="str">
            <v>DIVERSOS</v>
          </cell>
          <cell r="E74" t="str">
            <v/>
          </cell>
          <cell r="F74" t="str">
            <v/>
          </cell>
          <cell r="G74" t="str">
            <v/>
          </cell>
        </row>
        <row r="75">
          <cell r="C75" t="str">
            <v>BANDEJA SALVA-VIDAS/COLETA DE ENTULHOS, COM TABUA</v>
          </cell>
          <cell r="D75" t="str">
            <v>M</v>
          </cell>
          <cell r="E75">
            <v>153.63</v>
          </cell>
          <cell r="F75">
            <v>30.4</v>
          </cell>
          <cell r="G75">
            <v>184.03</v>
          </cell>
          <cell r="H75">
            <v>2.8</v>
          </cell>
        </row>
        <row r="76">
          <cell r="C76" t="str">
            <v>PROTECAO DE FACHADA COM TELA DE POLIPROPILENO FIXADA EM ESTRUTURA DE MADEIRA COM ARAME GALVANIZADO</v>
          </cell>
          <cell r="D76" t="str">
            <v>M2</v>
          </cell>
          <cell r="E76">
            <v>9.6999999999999993</v>
          </cell>
          <cell r="F76">
            <v>6.07</v>
          </cell>
          <cell r="G76">
            <v>15.77</v>
          </cell>
          <cell r="H76">
            <v>0.6</v>
          </cell>
        </row>
        <row r="77">
          <cell r="C77" t="str">
            <v>PASSADICOS DE MADEIRA PARA PEDESTRES</v>
          </cell>
          <cell r="D77" t="str">
            <v>M2</v>
          </cell>
          <cell r="E77">
            <v>28.13</v>
          </cell>
          <cell r="F77">
            <v>18.510000000000002</v>
          </cell>
          <cell r="G77">
            <v>46.64</v>
          </cell>
          <cell r="H77">
            <v>2</v>
          </cell>
        </row>
        <row r="78">
          <cell r="C78" t="str">
            <v>TRAVESSIA DE MADEIRA PARA VEICULOS</v>
          </cell>
          <cell r="D78" t="str">
            <v>M2</v>
          </cell>
          <cell r="E78">
            <v>15.72</v>
          </cell>
          <cell r="F78">
            <v>18.510000000000002</v>
          </cell>
          <cell r="G78">
            <v>34.229999999999997</v>
          </cell>
          <cell r="H78">
            <v>2</v>
          </cell>
        </row>
        <row r="79">
          <cell r="C79" t="str">
            <v>CHAPA DE ACO CARBONO 3/8 (COLOC/ USO/ RETIR) P/ PASS VEICULO SOBRE VALA MEDIDA P/ AREA CHAPA EM CADA APLICACAO</v>
          </cell>
          <cell r="D79" t="str">
            <v>M2</v>
          </cell>
          <cell r="E79">
            <v>5.52</v>
          </cell>
          <cell r="F79">
            <v>12.59</v>
          </cell>
          <cell r="G79">
            <v>18.11</v>
          </cell>
          <cell r="H79">
            <v>1.5</v>
          </cell>
        </row>
        <row r="80">
          <cell r="C80" t="str">
            <v>MOVIMENTO DE TERRA</v>
          </cell>
          <cell r="E80" t="str">
            <v/>
          </cell>
          <cell r="F80" t="str">
            <v/>
          </cell>
          <cell r="G80" t="str">
            <v/>
          </cell>
        </row>
        <row r="81">
          <cell r="C81" t="str">
            <v>ESCAVACAO MANUAL</v>
          </cell>
          <cell r="E81" t="str">
            <v/>
          </cell>
          <cell r="F81" t="str">
            <v/>
          </cell>
          <cell r="G81" t="str">
            <v/>
          </cell>
        </row>
        <row r="82">
          <cell r="C82" t="str">
            <v>ESCAVACAO E ACERTO MANUAL NA FAIXA DE 0,45M DE LARGURA P/ EXECUCAO DE MEIO-FIO E SARJETA CONJUGADOS</v>
          </cell>
          <cell r="D82" t="str">
            <v>M</v>
          </cell>
          <cell r="E82">
            <v>0</v>
          </cell>
          <cell r="F82">
            <v>3.02</v>
          </cell>
          <cell r="G82">
            <v>3.02</v>
          </cell>
          <cell r="H82">
            <v>0.36</v>
          </cell>
        </row>
        <row r="83">
          <cell r="C83" t="str">
            <v>ESCAVACAO MANUAL A CEU ABERTO EM MATERIAL DE 1A CATEGORIA, EM PROFUNDIDADE ATE 0,50M</v>
          </cell>
          <cell r="D83" t="str">
            <v>M3</v>
          </cell>
          <cell r="E83">
            <v>0</v>
          </cell>
          <cell r="F83">
            <v>20.14</v>
          </cell>
          <cell r="G83">
            <v>20.14</v>
          </cell>
          <cell r="H83">
            <v>2.4</v>
          </cell>
        </row>
        <row r="84">
          <cell r="C84" t="str">
            <v>ESCAVACAO MANUAL DE VALA, A FRIO, EM MATERIAL DE 2A CATEGORIA (MOLEDO OU ROCHA DECOMPOSTA) ATE 1,50M</v>
          </cell>
          <cell r="D84" t="str">
            <v>M3</v>
          </cell>
          <cell r="E84">
            <v>0</v>
          </cell>
          <cell r="F84">
            <v>62.93</v>
          </cell>
          <cell r="G84">
            <v>62.93</v>
          </cell>
          <cell r="H84">
            <v>7.5</v>
          </cell>
        </row>
        <row r="85">
          <cell r="C85" t="str">
            <v>ESCAVACAO MANUAL DE VALA, A FRIO, EM MATERIAL DE 2A CATEGORIA (MOLEDO OU ROCHA DECOMPOSTA), DE 3 ATE 4,5M, EXCLUINDO ESGOTAMENTO E ESCORAMENTO.</v>
          </cell>
          <cell r="D85" t="str">
            <v>M3</v>
          </cell>
          <cell r="E85">
            <v>0</v>
          </cell>
          <cell r="F85">
            <v>92.29</v>
          </cell>
          <cell r="G85">
            <v>92.29</v>
          </cell>
          <cell r="H85">
            <v>11</v>
          </cell>
        </row>
        <row r="86">
          <cell r="C86" t="str">
            <v>ESCAVACAO MANUAL DE VALA, A FRIO, EM MATERIAL DE 2A CATEGORIA (MOLEDO OU ROCHA DECOMPOSTA), DE 4,5 ATE 6M, EXCLUINDO ESGOTAMENTO E ESCORAMENTO.</v>
          </cell>
          <cell r="D86" t="str">
            <v>M3</v>
          </cell>
          <cell r="E86">
            <v>0</v>
          </cell>
          <cell r="F86">
            <v>109.07</v>
          </cell>
          <cell r="G86">
            <v>109.07</v>
          </cell>
          <cell r="H86">
            <v>13</v>
          </cell>
        </row>
        <row r="87">
          <cell r="C87" t="str">
            <v>ESCAVACAO MANUAL DE VALA EM ARGILA OU PEDRA SOLTA DO TAMANHO MEDIO DE PEDRA DE MAO, ATE 1,5M, EXCLUINDO ESGOTAMENTO/ESCORAMENTO.</v>
          </cell>
          <cell r="D87" t="str">
            <v>M3</v>
          </cell>
          <cell r="E87">
            <v>0</v>
          </cell>
          <cell r="F87">
            <v>40.270000000000003</v>
          </cell>
          <cell r="G87">
            <v>40.270000000000003</v>
          </cell>
          <cell r="H87">
            <v>4.8</v>
          </cell>
        </row>
        <row r="88">
          <cell r="C88" t="str">
            <v>ESCAVACAO MANUAL DE VALA EM ARGILA OU PEDRA SOLTA DO TAMANHO MEDIO DE PEDRA DE MAO, DE 1,5 ATE 3M, EXCLUINDO ESGOTAMENTO/ESCORAMENTO.</v>
          </cell>
          <cell r="D88" t="str">
            <v>M3</v>
          </cell>
          <cell r="E88">
            <v>0</v>
          </cell>
          <cell r="F88">
            <v>46.98</v>
          </cell>
          <cell r="G88">
            <v>46.98</v>
          </cell>
          <cell r="H88">
            <v>5.6</v>
          </cell>
        </row>
        <row r="89">
          <cell r="C89" t="str">
            <v>ESCAVACAO MANUAL DE VALA EM ARGILA OU PEDRA SOLTA DO TAMANHO MEDIO DE PEDRA DE MAO, DE 3 ATE 4,5M, EXCLUINDO ESGOTAMENTO/ESCORAMENTO</v>
          </cell>
          <cell r="D89" t="str">
            <v>M3</v>
          </cell>
          <cell r="E89">
            <v>0</v>
          </cell>
          <cell r="F89">
            <v>75.510000000000005</v>
          </cell>
          <cell r="G89">
            <v>75.510000000000005</v>
          </cell>
          <cell r="H89">
            <v>9</v>
          </cell>
        </row>
        <row r="90">
          <cell r="C90" t="str">
            <v>ESCAVACAO MANUAL DE VALA EM ARGILA OU PEDRA SOLTA DO TAMANHO MEDIO DE PEDRA DE MAO, DE 4,5 ATE 6M, EXCLUINDO ESGOTAMENTO/ESCORAMENTO.</v>
          </cell>
          <cell r="D90" t="str">
            <v>M3</v>
          </cell>
          <cell r="E90">
            <v>0</v>
          </cell>
          <cell r="F90">
            <v>92.29</v>
          </cell>
          <cell r="G90">
            <v>92.29</v>
          </cell>
          <cell r="H90">
            <v>11</v>
          </cell>
        </row>
        <row r="91">
          <cell r="C91" t="str">
            <v>ESCAVACAO MANUAL DE VALA EM LODO, ATE 1,5M, EXCLUINDO ESGOTAMENTO/ESCORAMENTO</v>
          </cell>
          <cell r="D91" t="str">
            <v>M3</v>
          </cell>
          <cell r="E91">
            <v>0</v>
          </cell>
          <cell r="F91">
            <v>46.15</v>
          </cell>
          <cell r="G91">
            <v>46.15</v>
          </cell>
          <cell r="H91">
            <v>5.5</v>
          </cell>
        </row>
        <row r="92">
          <cell r="C92" t="str">
            <v>ESCAVACAO MANUAL DE VALA EM LODO, DE 1,5 ATE 3M, EXCLUINDO ESGOTAMENTO/ESCORAMENTO.</v>
          </cell>
          <cell r="D92" t="str">
            <v>M3</v>
          </cell>
          <cell r="E92">
            <v>0</v>
          </cell>
          <cell r="F92">
            <v>83.9</v>
          </cell>
          <cell r="G92">
            <v>83.9</v>
          </cell>
          <cell r="H92">
            <v>10</v>
          </cell>
        </row>
        <row r="93">
          <cell r="C93" t="str">
            <v>ESCAVACAO MANUAL DE VALA EM MATERIAL DE 1A CATEGORIA ATE 1,5M EXCLUINDO ESGOTAMENTO / ESCORAMENTO</v>
          </cell>
          <cell r="D93" t="str">
            <v>M3</v>
          </cell>
          <cell r="E93">
            <v>0</v>
          </cell>
          <cell r="F93">
            <v>29.37</v>
          </cell>
          <cell r="G93">
            <v>29.37</v>
          </cell>
          <cell r="H93">
            <v>3.5</v>
          </cell>
        </row>
        <row r="94">
          <cell r="C94" t="str">
            <v>ESCAVACAO MANUAL DE VALA EM MATERIAL DE 1A CATEGORIA DE 1,5 ATE 3M EXCLUINDO ESGOTAMENTO / ESCORAMENTO</v>
          </cell>
          <cell r="D94" t="str">
            <v>M3</v>
          </cell>
          <cell r="E94">
            <v>0</v>
          </cell>
          <cell r="F94">
            <v>37.76</v>
          </cell>
          <cell r="G94">
            <v>37.76</v>
          </cell>
          <cell r="H94">
            <v>4.5</v>
          </cell>
        </row>
        <row r="95">
          <cell r="C95" t="str">
            <v>ESCAVACAO MANUAL DE VALA EM MATERIAL DE 1A CATEGORIA DE 3 ATE 4,5M EXCLUINDO ESGOTAMENTO / ESCORAMENTO</v>
          </cell>
          <cell r="D95" t="str">
            <v>M3</v>
          </cell>
          <cell r="E95">
            <v>0</v>
          </cell>
          <cell r="F95">
            <v>50.34</v>
          </cell>
          <cell r="G95">
            <v>50.34</v>
          </cell>
          <cell r="H95">
            <v>6</v>
          </cell>
        </row>
        <row r="96">
          <cell r="C96" t="str">
            <v>ESCAVACAO MANUAL DE VALA EM MATERIAL DE 1A CATEGORIA, DE 6 A 7, 5M, EXCLUINDO ESGOTAMENTO / ESCORAMENTO.</v>
          </cell>
          <cell r="D96" t="str">
            <v>M3</v>
          </cell>
          <cell r="E96">
            <v>0</v>
          </cell>
          <cell r="F96">
            <v>83.9</v>
          </cell>
          <cell r="G96">
            <v>83.9</v>
          </cell>
          <cell r="H96">
            <v>10</v>
          </cell>
        </row>
        <row r="97">
          <cell r="C97" t="str">
            <v>ESCAVACAO MANUAL DE VALA EM ARGILA RIJA OU PEDRA SOLTA DO TAMANHO MEDIO DE PEDRA DE MAO, DE 6 A 7, 5M, EXCLUINDO ESGOTAMENTO / ESCORAMENTO.</v>
          </cell>
          <cell r="D97" t="str">
            <v>M3</v>
          </cell>
          <cell r="E97">
            <v>0</v>
          </cell>
          <cell r="F97">
            <v>109.07</v>
          </cell>
          <cell r="G97">
            <v>109.07</v>
          </cell>
          <cell r="H97">
            <v>13</v>
          </cell>
        </row>
        <row r="98">
          <cell r="C98" t="str">
            <v>ESCAVACAO MANUAL VALA/CAVA MAT 1A CAT ATE 1,5M EXCL ESG/ESCOR EM BECO (LARG ATE 2M) IMPOSSIBILITANDO ENTRADA DE CAMINHAO OU EQUIPAMENTO MOTORIZADO P/RETIRADA MATERIAL</v>
          </cell>
          <cell r="D98" t="str">
            <v>M3</v>
          </cell>
          <cell r="E98">
            <v>0</v>
          </cell>
          <cell r="F98">
            <v>35.24</v>
          </cell>
          <cell r="G98">
            <v>35.24</v>
          </cell>
          <cell r="H98">
            <v>4.2</v>
          </cell>
        </row>
        <row r="99">
          <cell r="C99" t="str">
            <v>ESCAVACAO MANUAL VALA/CAVA MAT 1A CAT DE 1,5 A 3M EXCL ESG/ESCOR EM BECO (LARG ATE 2M) IMPOSSIBILITANDO ENTRADA DE CAMINHAO OU EQUIPAMENTO MOTORIZADO P/RETIRADA DO MATERIAL</v>
          </cell>
          <cell r="D99" t="str">
            <v>M3</v>
          </cell>
          <cell r="E99">
            <v>0</v>
          </cell>
          <cell r="F99">
            <v>45.31</v>
          </cell>
          <cell r="G99">
            <v>45.31</v>
          </cell>
          <cell r="H99">
            <v>5.4</v>
          </cell>
        </row>
        <row r="100">
          <cell r="C100" t="str">
            <v>ESCAVACAO MANUAL VALA/CAVA MAT 1A CAT DE 3,0 A 4,5M EXCL ESG/ESCOR EM BECO (LARG ATE 2M) IMPOSSIBILITANDO ENTRADA DE CAMINHAO OU EQUIPAMENTO MOTORIZADO P/RETIRADA DO MATERIAL</v>
          </cell>
          <cell r="D100" t="str">
            <v>M3</v>
          </cell>
          <cell r="E100">
            <v>0</v>
          </cell>
          <cell r="F100">
            <v>60.41</v>
          </cell>
          <cell r="G100">
            <v>60.41</v>
          </cell>
          <cell r="H100">
            <v>7.2</v>
          </cell>
        </row>
        <row r="101">
          <cell r="C101" t="str">
            <v>ESCAVACAO MANUAL VALA/CAVA EM LODO/LAMA ATE 1,5M EXCL ESG/ESCOR EM BEC O (LARG ATE 2M) EM FAVELAS</v>
          </cell>
          <cell r="D101" t="str">
            <v>M3</v>
          </cell>
          <cell r="E101">
            <v>0</v>
          </cell>
          <cell r="F101">
            <v>53.11</v>
          </cell>
          <cell r="G101">
            <v>53.11</v>
          </cell>
          <cell r="H101">
            <v>6.33</v>
          </cell>
        </row>
        <row r="102">
          <cell r="C102" t="str">
            <v>ESCAVACAO MANUAL VALA/CAVA EM LODO/LAMA DE 1,5M A 3,0M EXCL ESG/ESCOR EM BECO (LARG ATE 2M) EM FAVELAS</v>
          </cell>
          <cell r="D102" t="str">
            <v>M3</v>
          </cell>
          <cell r="E102">
            <v>0</v>
          </cell>
          <cell r="F102">
            <v>96.49</v>
          </cell>
          <cell r="G102">
            <v>96.49</v>
          </cell>
          <cell r="H102">
            <v>11.5</v>
          </cell>
        </row>
        <row r="103">
          <cell r="C103" t="str">
            <v>ESCAVACAO MANUAL VALA, A FRIO, MAT 2A CAT, PROFUNDIDADE DE 6 A 7,5M, E XCL ESG/ESCOR (MOLEDO OU ROCHA DECOMPOSTA)</v>
          </cell>
          <cell r="D103" t="str">
            <v>M3</v>
          </cell>
          <cell r="E103">
            <v>0</v>
          </cell>
          <cell r="F103">
            <v>125.85</v>
          </cell>
          <cell r="G103">
            <v>125.85</v>
          </cell>
          <cell r="H103">
            <v>15</v>
          </cell>
        </row>
        <row r="104">
          <cell r="C104" t="str">
            <v>ESCAVACAO MANUAL DE VALAS EM TERRA COMPACTA, PROF. DE 0 M &lt; H &lt;= 1 M</v>
          </cell>
          <cell r="D104" t="str">
            <v>M3</v>
          </cell>
          <cell r="E104">
            <v>0</v>
          </cell>
          <cell r="F104">
            <v>21.39</v>
          </cell>
          <cell r="G104">
            <v>21.39</v>
          </cell>
          <cell r="H104">
            <v>2.5499999999999998</v>
          </cell>
        </row>
        <row r="105">
          <cell r="C105" t="str">
            <v>ESCAVACAO MANUAL DE VALAS EM TERRA COMPACTA, PROF. 2 M &lt; H &lt;= 3 M</v>
          </cell>
          <cell r="D105" t="str">
            <v>M3</v>
          </cell>
          <cell r="E105">
            <v>0</v>
          </cell>
          <cell r="F105">
            <v>28.95</v>
          </cell>
          <cell r="G105">
            <v>28.95</v>
          </cell>
          <cell r="H105">
            <v>3.45</v>
          </cell>
        </row>
        <row r="106">
          <cell r="C106" t="str">
            <v>ESCAVACAO MANUAL DE VALA EM MAT. DE 1ªCAT (AREIA/ ARGILA/ PICARRA) ENTRE 4,50 E 6, 0M</v>
          </cell>
          <cell r="D106" t="str">
            <v>M3</v>
          </cell>
          <cell r="E106">
            <v>0</v>
          </cell>
          <cell r="F106">
            <v>67.12</v>
          </cell>
          <cell r="G106">
            <v>67.12</v>
          </cell>
          <cell r="H106">
            <v>8</v>
          </cell>
        </row>
        <row r="107">
          <cell r="C107" t="str">
            <v>ESCAVACAO MANUAL DE VALAS (SOLO SECO), PROFUNDIDADE MAIOR QUE 4,50 M A TE 6,00 M</v>
          </cell>
          <cell r="D107" t="str">
            <v>M3</v>
          </cell>
          <cell r="E107">
            <v>0</v>
          </cell>
          <cell r="F107">
            <v>58.73</v>
          </cell>
          <cell r="G107">
            <v>58.73</v>
          </cell>
          <cell r="H107">
            <v>7</v>
          </cell>
        </row>
        <row r="108">
          <cell r="C108" t="str">
            <v>ESCAVACAO MANUAL DE VALAS (SOLO COM AGUA), PROFUNDIDADE ATE 1,50 M</v>
          </cell>
          <cell r="D108" t="str">
            <v>M3</v>
          </cell>
          <cell r="E108">
            <v>0</v>
          </cell>
          <cell r="F108">
            <v>31.46</v>
          </cell>
          <cell r="G108">
            <v>31.46</v>
          </cell>
          <cell r="H108">
            <v>3.75</v>
          </cell>
        </row>
        <row r="109">
          <cell r="C109" t="str">
            <v>ESCAVACAO MANUAL DE VALAS (SOLO COM AGUA), PROFUNDIDADE MAIOR QUE 1,50 M ATE 3,00 M</v>
          </cell>
          <cell r="D109" t="str">
            <v>M3</v>
          </cell>
          <cell r="E109">
            <v>0</v>
          </cell>
          <cell r="F109">
            <v>41.95</v>
          </cell>
          <cell r="G109">
            <v>41.95</v>
          </cell>
          <cell r="H109">
            <v>5</v>
          </cell>
        </row>
        <row r="110">
          <cell r="C110" t="str">
            <v>ESCAVACAO MANUAL DE VALA/CAVA, A FRIO, EM MATERIAL DE 2A CATEGORIA, MO LEDO OU ROCHA DECOMPOSTA, ENTRE 1,5 E 3M DE PROFUNDIDADE</v>
          </cell>
          <cell r="D110" t="str">
            <v>M3</v>
          </cell>
          <cell r="E110">
            <v>0</v>
          </cell>
          <cell r="F110">
            <v>79.709999999999994</v>
          </cell>
          <cell r="G110">
            <v>79.709999999999994</v>
          </cell>
          <cell r="H110">
            <v>9.5</v>
          </cell>
        </row>
        <row r="111">
          <cell r="C111" t="str">
            <v xml:space="preserve">ESCAVACAO MANUAL DE VALA/CAVA EM LODO, ENTRE 3 E 4,5M DE PROFUNDIDADE </v>
          </cell>
          <cell r="D111" t="str">
            <v>M3</v>
          </cell>
          <cell r="E111">
            <v>0</v>
          </cell>
          <cell r="F111">
            <v>125.85</v>
          </cell>
          <cell r="G111">
            <v>125.85</v>
          </cell>
          <cell r="H111">
            <v>15</v>
          </cell>
        </row>
        <row r="112">
          <cell r="C112" t="str">
            <v xml:space="preserve">ESCAVACAO MANUAL DE VALA/CAVA EM LODO, ENTRE 4,5 E 6M DE PROFUNDIDADE </v>
          </cell>
          <cell r="D112" t="str">
            <v>M3</v>
          </cell>
          <cell r="E112">
            <v>0</v>
          </cell>
          <cell r="F112">
            <v>151.02000000000001</v>
          </cell>
          <cell r="G112">
            <v>151.02000000000001</v>
          </cell>
          <cell r="H112">
            <v>18</v>
          </cell>
        </row>
        <row r="113">
          <cell r="C113" t="str">
            <v xml:space="preserve">ESCAVACAO MANUAL DE VALA/CAVA EM LODO, ENTRE 6 E 7,5M DE PROFUNDIDADE </v>
          </cell>
          <cell r="D113" t="str">
            <v>M3</v>
          </cell>
          <cell r="E113">
            <v>0</v>
          </cell>
          <cell r="F113">
            <v>176.19</v>
          </cell>
          <cell r="G113">
            <v>176.19</v>
          </cell>
          <cell r="H113">
            <v>21</v>
          </cell>
        </row>
        <row r="114">
          <cell r="C114" t="str">
            <v>ESCAVACAO MANUAL VALA ATE 1M SOLO MOLE</v>
          </cell>
          <cell r="D114" t="str">
            <v>M3</v>
          </cell>
          <cell r="E114">
            <v>0</v>
          </cell>
          <cell r="F114">
            <v>10.91</v>
          </cell>
          <cell r="G114">
            <v>10.91</v>
          </cell>
          <cell r="H114">
            <v>1.3</v>
          </cell>
        </row>
        <row r="115">
          <cell r="C115" t="str">
            <v>ESCAVACAO MANUAL VALA ATE 2M EM ROCHA C/EXPLOSIVO</v>
          </cell>
          <cell r="D115" t="str">
            <v>M3</v>
          </cell>
          <cell r="E115">
            <v>11.91</v>
          </cell>
          <cell r="F115">
            <v>196.83</v>
          </cell>
          <cell r="G115">
            <v>208.74</v>
          </cell>
          <cell r="H115">
            <v>21</v>
          </cell>
        </row>
        <row r="116">
          <cell r="C116" t="str">
            <v>ESCAVACAO MANUAL EM SOLO - PROF. ATE 1,50 M</v>
          </cell>
          <cell r="D116" t="str">
            <v>M3</v>
          </cell>
          <cell r="E116">
            <v>0</v>
          </cell>
          <cell r="F116">
            <v>16.78</v>
          </cell>
          <cell r="G116">
            <v>16.78</v>
          </cell>
          <cell r="H116">
            <v>2</v>
          </cell>
        </row>
        <row r="117">
          <cell r="C117" t="str">
            <v>ESCAVACAO MANUAL EM SOLO, PROF. MAIOR QUE 1,5M ATE 4,00 M</v>
          </cell>
          <cell r="D117" t="str">
            <v>M3</v>
          </cell>
          <cell r="E117">
            <v>0</v>
          </cell>
          <cell r="F117">
            <v>26.85</v>
          </cell>
          <cell r="G117">
            <v>26.85</v>
          </cell>
          <cell r="H117">
            <v>3.2</v>
          </cell>
        </row>
        <row r="118">
          <cell r="C118" t="str">
            <v>ESCAVACAO MANUAL, CAMPO ABERTO, EM SOLO EXCETO ROCHA, DE 4,00 ATE 6,00 M DE PROFUNDIDADE.</v>
          </cell>
          <cell r="D118" t="str">
            <v>M3</v>
          </cell>
          <cell r="E118">
            <v>0</v>
          </cell>
          <cell r="F118">
            <v>33.979999999999997</v>
          </cell>
          <cell r="G118">
            <v>33.979999999999997</v>
          </cell>
          <cell r="H118">
            <v>4.05</v>
          </cell>
        </row>
        <row r="119">
          <cell r="C119" t="str">
            <v>ESCAVACAO EM ROCHA C/PERFURACAO MANUAL E EXPLOSIVO</v>
          </cell>
          <cell r="D119" t="str">
            <v>M3</v>
          </cell>
          <cell r="E119">
            <v>11.89</v>
          </cell>
          <cell r="F119">
            <v>203.16</v>
          </cell>
          <cell r="G119">
            <v>215.05</v>
          </cell>
          <cell r="H119">
            <v>14.85</v>
          </cell>
        </row>
        <row r="120">
          <cell r="C120" t="str">
            <v>ESCAVACAO MANUAL CAMPO ABERTO EM SOLO EXCETO ROCHA ATE 2,00M PROFUNDIDADE</v>
          </cell>
          <cell r="D120" t="str">
            <v>M3</v>
          </cell>
          <cell r="E120">
            <v>0</v>
          </cell>
          <cell r="F120">
            <v>24.58</v>
          </cell>
          <cell r="G120">
            <v>24.58</v>
          </cell>
          <cell r="H120">
            <v>2.93</v>
          </cell>
        </row>
        <row r="121">
          <cell r="C121" t="str">
            <v>ESCAVACAO MANUAL, CAMPO ABERTO, EM SOLO EXCETO ROCHA, DE 2,00 ATE 4,00 M DE PROFUNDIDADE.</v>
          </cell>
          <cell r="D121" t="str">
            <v>M3</v>
          </cell>
          <cell r="E121">
            <v>0</v>
          </cell>
          <cell r="F121">
            <v>29.28</v>
          </cell>
          <cell r="G121">
            <v>29.28</v>
          </cell>
          <cell r="H121">
            <v>3.49</v>
          </cell>
        </row>
        <row r="122">
          <cell r="C122" t="str">
            <v>ESCAVACAO MECANICA</v>
          </cell>
          <cell r="E122" t="str">
            <v/>
          </cell>
          <cell r="F122" t="str">
            <v/>
          </cell>
          <cell r="G122" t="str">
            <v/>
          </cell>
        </row>
        <row r="123">
          <cell r="C123" t="str">
            <v>CORTE E ATERRO COMPENSADO</v>
          </cell>
          <cell r="D123" t="str">
            <v>M3</v>
          </cell>
          <cell r="E123">
            <v>4.17</v>
          </cell>
          <cell r="F123">
            <v>0</v>
          </cell>
          <cell r="G123">
            <v>4.17</v>
          </cell>
          <cell r="H123">
            <v>0</v>
          </cell>
        </row>
        <row r="124">
          <cell r="C124" t="str">
            <v>ESCAVACAO, CARGA E TRANSPORTE DE MATERIAL DE 1A CATEGORIA, CAMINHO DE SERVICO LEITO NATURAL, COM ESCAVADEIRA HIDRAULICA E CAMINHAO BASCULANTE 6 M3, DMT 50 ATE 200 M</v>
          </cell>
          <cell r="D124" t="str">
            <v>M3</v>
          </cell>
          <cell r="E124">
            <v>3.62</v>
          </cell>
          <cell r="F124">
            <v>0.46</v>
          </cell>
          <cell r="G124">
            <v>4.08</v>
          </cell>
          <cell r="H124">
            <v>2.0899999999999998E-2</v>
          </cell>
        </row>
        <row r="125">
          <cell r="C125" t="str">
            <v>ESCAVACAO, CARGA E TRANSPORTE DE MATERIAL DE 1A CATEGORIA, CAMINHO DE SERVICO LEITO NATURAL, COM ESCAVADEIRA HIDRAULICA E CAMINHAO BASCULANTE 6 M3, DMT 200 ATE 400 M</v>
          </cell>
          <cell r="D125" t="str">
            <v>M3</v>
          </cell>
          <cell r="E125">
            <v>3.69</v>
          </cell>
          <cell r="F125">
            <v>0.47</v>
          </cell>
          <cell r="G125">
            <v>4.16</v>
          </cell>
          <cell r="H125">
            <v>2.0899999999999998E-2</v>
          </cell>
        </row>
        <row r="126">
          <cell r="C126" t="str">
            <v>ESCAVACAO, CARGA E TRANSPORTE DE MATERIAL DE 1A CATEGORIA, CAMINHO DE SERVICO LEITO NATURAL, COM ESCAVADEIRA HIDRAULICA E CAMINHAO BASCULANTE 6 M3, DMT 400 ATE 600 M</v>
          </cell>
          <cell r="D126" t="str">
            <v>M3</v>
          </cell>
          <cell r="E126">
            <v>3.75</v>
          </cell>
          <cell r="F126">
            <v>0.48</v>
          </cell>
          <cell r="G126">
            <v>4.2300000000000004</v>
          </cell>
          <cell r="H126">
            <v>2.0899999999999998E-2</v>
          </cell>
        </row>
        <row r="127">
          <cell r="C127" t="str">
            <v>ESCAVACAO, CARGA E TRANSPORTE DE MATERIAL DE 1A CATEGORIA, CAMINHO DE SERVICO LEITO NATURAL, COM ESCAVADEIRA HIDRAULICA E CAMINHAO BASCULANTE 6 M3, DMT 600 ATE 800 M</v>
          </cell>
          <cell r="D127" t="str">
            <v>M3</v>
          </cell>
          <cell r="E127">
            <v>3.81</v>
          </cell>
          <cell r="F127">
            <v>0.48</v>
          </cell>
          <cell r="G127">
            <v>4.29</v>
          </cell>
          <cell r="H127">
            <v>2.0899999999999998E-2</v>
          </cell>
        </row>
        <row r="128">
          <cell r="C128" t="str">
            <v>ESCAVACAO, CARGA E TRANSPORTE DE MATERIAL DE 1A CATEGORIA, CAMINHO DE SERVICO LEITO NATURAL, COM ESCAVADEIRA HIDRAULICA E CAMINHAO BASCULANTE 6 M3, DMT 800 ATE 1.000 M</v>
          </cell>
          <cell r="D128" t="str">
            <v>M3</v>
          </cell>
          <cell r="E128">
            <v>3.92</v>
          </cell>
          <cell r="F128">
            <v>0.49</v>
          </cell>
          <cell r="G128">
            <v>4.41</v>
          </cell>
          <cell r="H128">
            <v>2.0899999999999998E-2</v>
          </cell>
        </row>
        <row r="129">
          <cell r="C129" t="str">
            <v>ESCAVACAO, CARGA E TRANSPORTE DE MATERIAL DE 1A CATEGORIA, CAMINHO DE SERVICO REVESTIMENTO PRIMARIO, COM ESCAVADEIRA HIDRAULICA E CAMINHAO BASCULANTE 6 M3, DMT 50 ATE 200 M</v>
          </cell>
          <cell r="D129" t="str">
            <v>M3</v>
          </cell>
          <cell r="E129">
            <v>3.38</v>
          </cell>
          <cell r="F129">
            <v>0.44</v>
          </cell>
          <cell r="G129">
            <v>3.82</v>
          </cell>
          <cell r="H129">
            <v>2.0899999999999998E-2</v>
          </cell>
        </row>
        <row r="130">
          <cell r="C130" t="str">
            <v>ESCAVACAO, CARGA E TRANSPORTE DE MATERIAL DE 1A CATEGORIA, CAMINHO DE SERVICO REVESTIMENTO PRIMARIO, COM ESCAVADEIRA HIDRAULICA E CAMINHAO BASCULANTE 6 M3, DMT 200 ATE 400 M</v>
          </cell>
          <cell r="D130" t="str">
            <v>M3</v>
          </cell>
          <cell r="E130">
            <v>3.44</v>
          </cell>
          <cell r="F130">
            <v>0.45</v>
          </cell>
          <cell r="G130">
            <v>3.89</v>
          </cell>
          <cell r="H130">
            <v>2.0899999999999998E-2</v>
          </cell>
        </row>
        <row r="131">
          <cell r="C131" t="str">
            <v>ESCAVACAO, CARGA E TRANSPORTE DE MATERIAL DE 1A CATEGORIA, CAMINHO DE SERVICO REVESTIMENTO PRIMARIO, COM ESCAVADEIRA HIDRAULICA E CAMINHAO BASCULANTE 6 M3, DMT 400 ATE 600 M</v>
          </cell>
          <cell r="D131" t="str">
            <v>M3</v>
          </cell>
          <cell r="E131">
            <v>3.5</v>
          </cell>
          <cell r="F131">
            <v>0.45</v>
          </cell>
          <cell r="G131">
            <v>3.95</v>
          </cell>
          <cell r="H131">
            <v>2.0899999999999998E-2</v>
          </cell>
        </row>
        <row r="132">
          <cell r="C132" t="str">
            <v>ESCAVACAO, CARGA E TRANSPORTE DE MATERIAL DE 1A CATEGORIA, CAMINHO DE SERVICO REVESTIMENTO PRIMARIO, COM ESCAVADEIRA HIDRAULICA E CAMINHAO BASCULANTE 6 M3, DMT 600 ATE 800 M</v>
          </cell>
          <cell r="D132" t="str">
            <v>M3</v>
          </cell>
          <cell r="E132">
            <v>3.57</v>
          </cell>
          <cell r="F132">
            <v>0.46</v>
          </cell>
          <cell r="G132">
            <v>4.03</v>
          </cell>
          <cell r="H132">
            <v>2.0899999999999998E-2</v>
          </cell>
        </row>
        <row r="133">
          <cell r="C133" t="str">
            <v>ESCAVACAO, CARGA E TRANSPORTE DE MATERIAL DE 1A CATEGORIA, CAMINHO DE SERVICO REVESTIMENTO PRIMARIO, COM ESCAVADEIRA HIDRAULICA E CAMINHAO BASCULANTE 6 M3, DMT 800 ATE 1.000 M</v>
          </cell>
          <cell r="D133" t="str">
            <v>M3</v>
          </cell>
          <cell r="E133">
            <v>3.64</v>
          </cell>
          <cell r="F133">
            <v>0.46</v>
          </cell>
          <cell r="G133">
            <v>4.0999999999999996</v>
          </cell>
          <cell r="H133">
            <v>2.0899999999999998E-2</v>
          </cell>
        </row>
        <row r="134">
          <cell r="C134" t="str">
            <v>ESCAVACAO, CARGA E TRANSPORTE DE MATERIAL DE 1A CATEGORIA, CAMINHO DE SERVICO PAVIMENTADO, COM ESCAVADEIRA HIDRAULICA E CAMINHAO BASCULANTE 6 M3, DMT 50 ATE 200 M</v>
          </cell>
          <cell r="D134" t="str">
            <v>M3</v>
          </cell>
          <cell r="E134">
            <v>3.2</v>
          </cell>
          <cell r="F134">
            <v>0.42</v>
          </cell>
          <cell r="G134">
            <v>3.62</v>
          </cell>
          <cell r="H134">
            <v>2.0899999999999998E-2</v>
          </cell>
        </row>
        <row r="135">
          <cell r="C135" t="str">
            <v>ESCAVACAO, CARGA E TRANSPORTE DE MATERIAL DE 1A CATEGORIA, CAMINHO DE SERVICO PAVIMENTADO, COM ESCAVADEIRA HIDRAULICA E CAMINHAO BASCULANTE 6 M3, DMT 200 ATE 400 M</v>
          </cell>
          <cell r="D135" t="str">
            <v>M3</v>
          </cell>
          <cell r="E135">
            <v>3.25</v>
          </cell>
          <cell r="F135">
            <v>0.43</v>
          </cell>
          <cell r="G135">
            <v>3.68</v>
          </cell>
          <cell r="H135">
            <v>2.0899999999999998E-2</v>
          </cell>
        </row>
        <row r="136">
          <cell r="C136" t="str">
            <v>ESCAVACAO, CARGA E TRANSPORTE DE MATERIAL DE 1A CATEGORIA, CAMINHO DE SERVICO PAVIMENTADO, COM ESCAVADEIRA HIDRAULICA E CAMINHAO BASCULANTE 6 M3, DMT 400 ATE 600 M</v>
          </cell>
          <cell r="D136" t="str">
            <v>M3</v>
          </cell>
          <cell r="E136">
            <v>3.31</v>
          </cell>
          <cell r="F136">
            <v>0.43</v>
          </cell>
          <cell r="G136">
            <v>3.74</v>
          </cell>
          <cell r="H136">
            <v>2.0899999999999998E-2</v>
          </cell>
        </row>
        <row r="137">
          <cell r="C137" t="str">
            <v>ESCAVACAO, CARGA E TRANSPORTE DE MATERIAL DE 1A CATEGORIA, CAMINHO DE SERVICO PAVIMENTADO, COM ESCAVADEIRA HIDRAULICA E CAMINHAO BASCULANTE 6 M3, DMT 600 ATE 800 M</v>
          </cell>
          <cell r="D137" t="str">
            <v>M3</v>
          </cell>
          <cell r="E137">
            <v>3.36</v>
          </cell>
          <cell r="F137">
            <v>0.44</v>
          </cell>
          <cell r="G137">
            <v>3.8</v>
          </cell>
          <cell r="H137">
            <v>2.0899999999999998E-2</v>
          </cell>
        </row>
        <row r="138">
          <cell r="C138" t="str">
            <v>ESCAVACAO, CARGA E TRANSPORTE DE MATERIAL DE 1A CATEGORIA, CAMINHO DE SERVICO PAVIMENTADO, COM ESCAVADEIRA HIDRAULICA E CAMINHAO BASCULANTE6 M3, DMT 800 ATE 1.000 M</v>
          </cell>
          <cell r="D138" t="str">
            <v>M3</v>
          </cell>
          <cell r="E138">
            <v>3.43</v>
          </cell>
          <cell r="F138">
            <v>0.44</v>
          </cell>
          <cell r="G138">
            <v>3.87</v>
          </cell>
          <cell r="H138">
            <v>2.0899999999999998E-2</v>
          </cell>
        </row>
        <row r="139">
          <cell r="C139" t="str">
            <v>ESCAVACAO E CARGA MATERIAL 1A CATEGORIA, UTILIZANDO TRATOR DE ESTEIRASDE 110 A 160HP COM LAMINA, PESO OPERACIONAL * 13T E PA CARREGADEIRA COM 170 HP.</v>
          </cell>
          <cell r="D139" t="str">
            <v>M3</v>
          </cell>
          <cell r="E139">
            <v>2.93</v>
          </cell>
          <cell r="F139">
            <v>0.38</v>
          </cell>
          <cell r="G139">
            <v>3.31</v>
          </cell>
          <cell r="H139">
            <v>3.7383199999999998E-2</v>
          </cell>
        </row>
        <row r="140">
          <cell r="C140" t="str">
            <v>ESCAVACAO, CARGA E TRANSPORTE DE MATERIAL DE 1A CATEGORIA COM TRATOR SOBRE ESTEIRAS 305 HP E CACAMBA 5M3, DMT 50 A 200M</v>
          </cell>
          <cell r="D140" t="str">
            <v>M3</v>
          </cell>
          <cell r="E140">
            <v>4.1500000000000004</v>
          </cell>
          <cell r="F140">
            <v>0.42</v>
          </cell>
          <cell r="G140">
            <v>4.57</v>
          </cell>
          <cell r="H140">
            <v>4.0160599999999998E-2</v>
          </cell>
        </row>
        <row r="141">
          <cell r="C141" t="str">
            <v>ESCAVACAO E TRANSP MAT 1A CAT DMT 50M C/TRATOR EST CAT D8 C/ LAMINA</v>
          </cell>
          <cell r="D141" t="str">
            <v>M3</v>
          </cell>
          <cell r="E141">
            <v>1.34</v>
          </cell>
          <cell r="F141">
            <v>7.0000000000000007E-2</v>
          </cell>
          <cell r="G141">
            <v>1.41</v>
          </cell>
          <cell r="H141">
            <v>6.8966000000000001E-3</v>
          </cell>
        </row>
        <row r="142">
          <cell r="C142" t="str">
            <v>ESCAVACAO E TRANSPORTE DE MATERIAL DE 2A CAT DMT 50M COM TRATOR SOBRE ESTEIRAS 305 HP COM LAMINA E ESCARIFICADOR</v>
          </cell>
          <cell r="D142" t="str">
            <v>M3</v>
          </cell>
          <cell r="E142">
            <v>2.59</v>
          </cell>
          <cell r="F142">
            <v>0.14000000000000001</v>
          </cell>
          <cell r="G142">
            <v>2.73</v>
          </cell>
          <cell r="H142">
            <v>1.33334E-2</v>
          </cell>
        </row>
        <row r="143">
          <cell r="C143" t="str">
            <v>ESCAVACAO MECANICA DE MATERIAL 1A. CATEGORIA, PROVENIENTE DE CORTE DE SUBLEITO (C/TRATOR ESTEIRAS 160HP)</v>
          </cell>
          <cell r="D143" t="str">
            <v>M3</v>
          </cell>
          <cell r="E143">
            <v>1.87</v>
          </cell>
          <cell r="F143">
            <v>0.22</v>
          </cell>
          <cell r="G143">
            <v>2.09</v>
          </cell>
          <cell r="H143">
            <v>6.8999999999999999E-3</v>
          </cell>
        </row>
        <row r="144">
          <cell r="C144" t="str">
            <v>ESCAVACAO MECANICA DE VALA EM MATERIAL DE 2A. CATEGORIA ATE 2 M DE PROFUNDIDADE COM UTILIZACAO DE ESCAVADEIRA HIDRAULICA</v>
          </cell>
          <cell r="D144" t="str">
            <v>M3</v>
          </cell>
          <cell r="E144">
            <v>8.5500000000000007</v>
          </cell>
          <cell r="F144">
            <v>1.76</v>
          </cell>
          <cell r="G144">
            <v>10.31</v>
          </cell>
          <cell r="H144">
            <v>0.1875</v>
          </cell>
        </row>
        <row r="145">
          <cell r="C145" t="str">
            <v>ESCAVACAO MECANICA DE VALA EM MATERIAL 2A. CATEGORIA DE 2,01 ATE 4,00M DE PROFUNDIDADE COM UTILIZACAO DE ESCAVADEIRA HIDRAULICA</v>
          </cell>
          <cell r="D145" t="str">
            <v>M3</v>
          </cell>
          <cell r="E145">
            <v>9.77</v>
          </cell>
          <cell r="F145">
            <v>2.0099999999999998</v>
          </cell>
          <cell r="G145">
            <v>11.78</v>
          </cell>
          <cell r="H145">
            <v>0.2142</v>
          </cell>
        </row>
        <row r="146">
          <cell r="C146" t="str">
            <v>ESCAVACAO MECANICA DE VALA EM MATERIAL 2A. CATEGORIA DE 4,01 ATE 6, 00M DE PROFUNDIDADE COM UTILIZACAO DE ESCAVADEIRA HIDRAULICA</v>
          </cell>
          <cell r="D146" t="str">
            <v>M3</v>
          </cell>
          <cell r="E146">
            <v>11.39</v>
          </cell>
          <cell r="F146">
            <v>2.34</v>
          </cell>
          <cell r="G146">
            <v>13.73</v>
          </cell>
          <cell r="H146">
            <v>0.25</v>
          </cell>
        </row>
        <row r="147">
          <cell r="C147" t="str">
            <v>ESCAVACAO DE VALA NAO ESCORADA EM MATERIAL 1A CATEGORIA, PROFUNDIDA DE ATE 1,5 M COM ESCAVADEIRA HIDRAULICA 105 HP (CAPACIDADE DE 0,78M3), SEM ESGOTAMENTO</v>
          </cell>
          <cell r="D147" t="str">
            <v>M3</v>
          </cell>
          <cell r="E147">
            <v>3.36</v>
          </cell>
          <cell r="F147">
            <v>0.54</v>
          </cell>
          <cell r="G147">
            <v>3.9</v>
          </cell>
          <cell r="H147">
            <v>5.4050000000000001E-2</v>
          </cell>
        </row>
        <row r="148">
          <cell r="C148" t="str">
            <v>ESCAVACAO MEC. VALA NAO ESCORADA EM MATERIAL DE 1A CATEGORIA C/RETROESCAV ATE 1,50M EXCL ESGOTAMENTO</v>
          </cell>
          <cell r="D148" t="str">
            <v>M3</v>
          </cell>
          <cell r="E148">
            <v>4.05</v>
          </cell>
          <cell r="F148">
            <v>1.08</v>
          </cell>
          <cell r="G148">
            <v>5.13</v>
          </cell>
          <cell r="H148">
            <v>0.1108</v>
          </cell>
        </row>
        <row r="149">
          <cell r="C149" t="str">
            <v>ESCAVACAO MECANICA VALA ESCORADA ATE 1,50M C/RETRO MAT 1A COM REDUTOR (C/PEDRAS / INST PREDIAIS/OUTROS REDUT PRODUTIV) - EXCL. ESGOT/ESCORAM</v>
          </cell>
          <cell r="D149" t="str">
            <v>M3</v>
          </cell>
          <cell r="E149">
            <v>12.6</v>
          </cell>
          <cell r="F149">
            <v>3.35</v>
          </cell>
          <cell r="G149">
            <v>15.95</v>
          </cell>
          <cell r="H149">
            <v>0.34</v>
          </cell>
        </row>
        <row r="150">
          <cell r="C150" t="str">
            <v>ESCAVACAO MECANICA.VALA ESCORADA C/RETRO DE 1,5 A 3M PROF MAT 1A COM REDUTOR (PEDRAS/INST PREDIAIS/OUTROS REDUT PRODUTIV) - EXCL. ESGOTAM / ESCORAMENTO.</v>
          </cell>
          <cell r="D150" t="str">
            <v>M3</v>
          </cell>
          <cell r="E150">
            <v>16.12</v>
          </cell>
          <cell r="F150">
            <v>4.33</v>
          </cell>
          <cell r="G150">
            <v>20.45</v>
          </cell>
          <cell r="H150">
            <v>0.44</v>
          </cell>
        </row>
        <row r="151">
          <cell r="C151" t="str">
            <v>ESCAVACAO MEC DE VALA ESCORADA COM RETRO 75 HP, EM MATERIAL DE 1A CATEGORIA ATE 1,5M DE PROFUNDIDADE, EXCLUINDO ESGOTAMENTO E ESCORAMENTO</v>
          </cell>
          <cell r="D151" t="str">
            <v>M3</v>
          </cell>
          <cell r="E151">
            <v>4.72</v>
          </cell>
          <cell r="F151">
            <v>1.27</v>
          </cell>
          <cell r="G151">
            <v>5.99</v>
          </cell>
          <cell r="H151">
            <v>0.129</v>
          </cell>
        </row>
        <row r="152">
          <cell r="C152" t="str">
            <v>ESCAVACAO MEC.VALA ESCORADA MAT 1A CAT C/RETRO DE 1,5 A 3M - EXCLUSIVE ESGOT E ESCORAMENTO</v>
          </cell>
          <cell r="D152" t="str">
            <v>M3</v>
          </cell>
          <cell r="E152">
            <v>6.02</v>
          </cell>
          <cell r="F152">
            <v>1.62</v>
          </cell>
          <cell r="G152">
            <v>7.64</v>
          </cell>
          <cell r="H152">
            <v>0.16400000000000001</v>
          </cell>
        </row>
        <row r="153">
          <cell r="C153" t="str">
            <v>ESCAVACAO MEC.VALA N ESCOR ATE 1,5M C/RETRO MAT 1A COM REDUTOR (PEDRAS /INST PREDIAIS/OUTROS REDUT PRODUT OU CAVAS FUNDACAO) - EXCL. ESGOTAMENTO</v>
          </cell>
          <cell r="D153" t="str">
            <v>M3</v>
          </cell>
          <cell r="E153">
            <v>10.26</v>
          </cell>
          <cell r="F153">
            <v>2.75</v>
          </cell>
          <cell r="G153">
            <v>13.01</v>
          </cell>
          <cell r="H153">
            <v>0.28000000000000003</v>
          </cell>
        </row>
        <row r="154">
          <cell r="C154" t="str">
            <v>ESCAVACAO MEC. VALA N ESCOR MAT 1A C/RETRO ENTRE 1,5 E 3M C/ REDUTOR ( PEDRAS/INST PREDIAIS/OUTROS REDUT. PRODUTIV OU CAVAS FUNDACAO ) - EXCL ESGOTAMENTO.</v>
          </cell>
          <cell r="D154" t="str">
            <v>M3</v>
          </cell>
          <cell r="E154">
            <v>12.49</v>
          </cell>
          <cell r="F154">
            <v>3.35</v>
          </cell>
          <cell r="G154">
            <v>15.84</v>
          </cell>
          <cell r="H154">
            <v>0.34</v>
          </cell>
        </row>
        <row r="155">
          <cell r="C155" t="str">
            <v>ESCAVACAO MECANICA (ESCAV HIDR) VALA ESCOR PROF=4,5 A 6M MAT 1A CAT EXCL ESGOTAMENTO E ESCORAMENTO.</v>
          </cell>
          <cell r="D155" t="str">
            <v>M3</v>
          </cell>
          <cell r="E155">
            <v>9.51</v>
          </cell>
          <cell r="F155">
            <v>2.16</v>
          </cell>
          <cell r="G155">
            <v>11.67</v>
          </cell>
          <cell r="H155">
            <v>0.23100000000000001</v>
          </cell>
        </row>
        <row r="156">
          <cell r="C156" t="str">
            <v>ESCAVACAO MECANICA (ESCAV HIDR) VALA ESCOR PROF=3 A 4,5M MAT 1A CAT EXCL ESGOTAMENTO E ESCORAMENTO.</v>
          </cell>
          <cell r="D156" t="str">
            <v>M3</v>
          </cell>
          <cell r="E156">
            <v>6.52</v>
          </cell>
          <cell r="F156">
            <v>1.47</v>
          </cell>
          <cell r="G156">
            <v>7.99</v>
          </cell>
          <cell r="H156">
            <v>0.15759999999999999</v>
          </cell>
        </row>
        <row r="157">
          <cell r="C157" t="str">
            <v>ESCAVACAO MECANICA (ESCAV HIDR) VALA ESCOR PROF=1,5 A 3M MAT 1A CAT EXCL ESGOTAMENTO E ESCORAMENTO.</v>
          </cell>
          <cell r="D157" t="str">
            <v>M3</v>
          </cell>
          <cell r="E157">
            <v>4.42</v>
          </cell>
          <cell r="F157">
            <v>1</v>
          </cell>
          <cell r="G157">
            <v>5.42</v>
          </cell>
          <cell r="H157">
            <v>0.1067</v>
          </cell>
        </row>
        <row r="158">
          <cell r="C158" t="str">
            <v>ESCAVACAO MECANICA (ESCAV HIDR) VALA ESCOR PROF=4,5 A 6M MAT 1A C/REDUTORESPRODUT (CAVAS FUNDACOES/PEDRAS/INST PREDIAIS/OUTROS) EXCL ESG/ESCORAMENTO.</v>
          </cell>
          <cell r="D158" t="str">
            <v>M3</v>
          </cell>
          <cell r="E158">
            <v>24.8</v>
          </cell>
          <cell r="F158">
            <v>5.62</v>
          </cell>
          <cell r="G158">
            <v>30.42</v>
          </cell>
          <cell r="H158">
            <v>0.6</v>
          </cell>
        </row>
        <row r="159">
          <cell r="C159" t="str">
            <v>ESCAVACAO MECANICA (ESCAV HIDR) VALA ESCOR DE 3 A 4,5M MAT 1A C/REDUTORESPRODUTIVIDADE (CAVAS FUNDACOES/PEDRAS/INST PREDIAIS/OUTROS) - EXCLUSIVE ESGOT. E ESCORAMENTO.</v>
          </cell>
          <cell r="D159" t="str">
            <v>M3</v>
          </cell>
          <cell r="E159">
            <v>16.079999999999998</v>
          </cell>
          <cell r="F159">
            <v>2.81</v>
          </cell>
          <cell r="G159">
            <v>18.89</v>
          </cell>
          <cell r="H159">
            <v>0.28999999999999998</v>
          </cell>
        </row>
        <row r="160">
          <cell r="C160" t="str">
            <v>ESCAVACAO MECANICA (ESCAV HIDR) VALA ESCOR DE 1,5 A 3M MAT 1A C/REDUTOR PRODUTIVIDADE (CAVAS FUNDACOES/PEDRAS/INST PREDIAIS/OUTROS) EXCL ESGOTAMENTO E ESCORAMENTO.</v>
          </cell>
          <cell r="D160" t="str">
            <v>M3</v>
          </cell>
          <cell r="E160">
            <v>11.66</v>
          </cell>
          <cell r="F160">
            <v>1.22</v>
          </cell>
          <cell r="G160">
            <v>12.88</v>
          </cell>
          <cell r="H160">
            <v>0.113</v>
          </cell>
        </row>
        <row r="161">
          <cell r="C161" t="str">
            <v>ESCAVACAO MECANICA VALA (ESCAV HIDR) ESCOR ATE 1,5M MAT 1A C/REDUTOR PRODUT (CAVA FUND/PEDRAS/INST PREDIAIS/OUTROS) EXCL ESGOT / ESCORAMENTO.</v>
          </cell>
          <cell r="D161" t="str">
            <v>M3</v>
          </cell>
          <cell r="E161">
            <v>10.19</v>
          </cell>
          <cell r="F161">
            <v>2.27</v>
          </cell>
          <cell r="G161">
            <v>12.46</v>
          </cell>
          <cell r="H161">
            <v>0.24199999999999999</v>
          </cell>
        </row>
        <row r="162">
          <cell r="C162" t="str">
            <v>ESCAVACAO MECANICA VALA NAO ESCOR DE 4,5 A 6M (ESCAV HIDRAUL 0,78M3) MAT 1ACAT EXCL ESGOTAMENTO.</v>
          </cell>
          <cell r="D162" t="str">
            <v>M3</v>
          </cell>
          <cell r="E162">
            <v>5.83</v>
          </cell>
          <cell r="F162">
            <v>0.92</v>
          </cell>
          <cell r="G162">
            <v>6.75</v>
          </cell>
          <cell r="H162">
            <v>9.4E-2</v>
          </cell>
        </row>
        <row r="163">
          <cell r="C163" t="str">
            <v>ESCAVACAO MECANICA VALA NAO ESCOR DE 3 A 4,5M (ESCAV HIDRAUL O,78M3) MAT 1A CAT EXCL ESGOTAMENTO.</v>
          </cell>
          <cell r="D163" t="str">
            <v>M3</v>
          </cell>
          <cell r="E163">
            <v>4.7699999999999996</v>
          </cell>
          <cell r="F163">
            <v>0.76</v>
          </cell>
          <cell r="G163">
            <v>5.53</v>
          </cell>
          <cell r="H163">
            <v>7.6969999999999997E-2</v>
          </cell>
        </row>
        <row r="164">
          <cell r="C164" t="str">
            <v>ESCAVACAO MECANICA VALA NAO ESCOR DE 1,5 A 3M (ESCAV HIDRAUL 0,78M3) MAT 1A CAT EXCL ESGOTAMENTO</v>
          </cell>
          <cell r="D164" t="str">
            <v>M3</v>
          </cell>
          <cell r="E164">
            <v>3.8</v>
          </cell>
          <cell r="F164">
            <v>0.6</v>
          </cell>
          <cell r="G164">
            <v>4.4000000000000004</v>
          </cell>
          <cell r="H164">
            <v>6.1699999999999998E-2</v>
          </cell>
        </row>
        <row r="165">
          <cell r="C165" t="str">
            <v>ESCAVACAO MECANICA VALA NAO ESCOR DE 4,5 A 6M PROF (C/ESCAV HIDR 0,78M3) MAT 1A C AT C/REDUTOR (C/PEDRAS/INST PREDIAIS/OUTROS REDUTORES PRODUT OU CAVAS FUND) EXCL ESGOTAMENTO</v>
          </cell>
          <cell r="D165" t="str">
            <v>M3</v>
          </cell>
          <cell r="E165">
            <v>14.1</v>
          </cell>
          <cell r="F165">
            <v>2.42</v>
          </cell>
          <cell r="G165">
            <v>16.52</v>
          </cell>
          <cell r="H165">
            <v>0.246</v>
          </cell>
        </row>
        <row r="166">
          <cell r="C166" t="str">
            <v>ESCAVACAO MECANICA VALA NAO ESCOR DE 3 A 4,5M PROF (C/ESCAV HIDR 0,78M3) MAT 1A CAT C/ REDUTOR (C/PEDRAS/INST PREDIAIS/OUTROS REDUT PRODUT. OU CAVAS FUND) EXCL ESGOTAMENTO</v>
          </cell>
          <cell r="D166" t="str">
            <v>M3</v>
          </cell>
          <cell r="E166">
            <v>11.29</v>
          </cell>
          <cell r="F166">
            <v>1.97</v>
          </cell>
          <cell r="G166">
            <v>13.26</v>
          </cell>
          <cell r="H166">
            <v>0.2</v>
          </cell>
        </row>
        <row r="167">
          <cell r="C167" t="str">
            <v>ESCAVACAO MECANICA VALA NAO ESCOR DE 1,5 A 3M PROF (C/ESCAV HIDRAUL 0,78M3) MAT 1A CAT C/REDUTOR (C/PEDRAS/INST PREDIAIS/OUTROS REDUT PRODUT. OU CAVAS FUND) EXCL ESGOTAMENTO.</v>
          </cell>
          <cell r="D167" t="str">
            <v>M3</v>
          </cell>
          <cell r="E167">
            <v>9.92</v>
          </cell>
          <cell r="F167">
            <v>1.58</v>
          </cell>
          <cell r="G167">
            <v>11.5</v>
          </cell>
          <cell r="H167">
            <v>0.16</v>
          </cell>
        </row>
        <row r="168">
          <cell r="C168" t="str">
            <v>ESCAVACAO MECANICA.VALA NAO ESCORADA (C/ESCAV HIDRAUL 0,78M3) ATE 1,5M PROF MAT 1A C/REDUTOR (C/PEDRAS/INST PREDIAIS/OUTROS REDUT PRODUT OU CAVAS FUND) EXCL ESGOTAM</v>
          </cell>
          <cell r="D168" t="str">
            <v>M3</v>
          </cell>
          <cell r="E168">
            <v>8.64</v>
          </cell>
          <cell r="F168">
            <v>1.38</v>
          </cell>
          <cell r="G168">
            <v>10.02</v>
          </cell>
          <cell r="H168">
            <v>0.14000000000000001</v>
          </cell>
        </row>
        <row r="169">
          <cell r="C169" t="str">
            <v>ESCAVACAO MECANICA VALAS EM QUALQUER TIPO DE SOLO EXCETO ROCHA, PROF. 0 &lt; H &lt; 4 M</v>
          </cell>
          <cell r="D169" t="str">
            <v>M3</v>
          </cell>
          <cell r="E169">
            <v>4.8499999999999996</v>
          </cell>
          <cell r="F169">
            <v>2.04</v>
          </cell>
          <cell r="G169">
            <v>6.89</v>
          </cell>
          <cell r="H169">
            <v>0.16</v>
          </cell>
        </row>
        <row r="170">
          <cell r="C170" t="str">
            <v>ESCAVACAO MECANICA DE VALAS (SOLO COM AGUA), PROFUNDIDADE MAIOR QUE 1, 50 M ATE 4,00 M</v>
          </cell>
          <cell r="D170" t="str">
            <v>M3</v>
          </cell>
          <cell r="E170">
            <v>5.92</v>
          </cell>
          <cell r="F170">
            <v>1.53</v>
          </cell>
          <cell r="G170">
            <v>7.45</v>
          </cell>
          <cell r="H170">
            <v>0.15298400000000001</v>
          </cell>
        </row>
        <row r="171">
          <cell r="C171" t="str">
            <v>ESCAVACAO MECANICA DE VALAS (SOLO COM AGUA), PROFUNDIDADE MAIOR QUE 4, 00 M ATE 6,00 M.</v>
          </cell>
          <cell r="D171" t="str">
            <v>M3</v>
          </cell>
          <cell r="E171">
            <v>8.8699999999999992</v>
          </cell>
          <cell r="F171">
            <v>2.31</v>
          </cell>
          <cell r="G171">
            <v>11.18</v>
          </cell>
          <cell r="H171">
            <v>0.22947600000000001</v>
          </cell>
        </row>
        <row r="172">
          <cell r="C172" t="str">
            <v>ESCAVACAO MECANICA PARA ACERTO DE TALUDES, EM MATERIAL DE 1A CATEGORIA, COM ESCAVADEIRA HIDRAULICA</v>
          </cell>
          <cell r="D172" t="str">
            <v>M3</v>
          </cell>
          <cell r="E172">
            <v>3.26</v>
          </cell>
          <cell r="F172">
            <v>0.87</v>
          </cell>
          <cell r="G172">
            <v>4.13</v>
          </cell>
          <cell r="H172">
            <v>9.5237000000000002E-2</v>
          </cell>
        </row>
        <row r="173">
          <cell r="C173" t="str">
            <v>ESCAVACAO MECANICA, A CEU ABERTO, EM MATERIAL DE 1A CATEGORIA, COM ESCAVADEIRA HIDRAULICA, CAPACIDADE DE 0,78 M3</v>
          </cell>
          <cell r="D173" t="str">
            <v>M3</v>
          </cell>
          <cell r="E173">
            <v>2.13</v>
          </cell>
          <cell r="F173">
            <v>0.38</v>
          </cell>
          <cell r="G173">
            <v>2.5099999999999998</v>
          </cell>
          <cell r="H173">
            <v>3.8399999999999997E-2</v>
          </cell>
        </row>
        <row r="174">
          <cell r="C174" t="str">
            <v>ESCAVACAO DE VALA NAO ESCORADA EM MATERIAL DE 1A CATEGORIA COM PROFUNDIDADE DE 1,5 ATE 3M COM RETROESCAVADEIRA 75HP, SEM ESGOTAMENTO</v>
          </cell>
          <cell r="D174" t="str">
            <v>M3</v>
          </cell>
          <cell r="E174">
            <v>4.91</v>
          </cell>
          <cell r="F174">
            <v>1.31</v>
          </cell>
          <cell r="G174">
            <v>6.22</v>
          </cell>
          <cell r="H174">
            <v>0.13400000000000001</v>
          </cell>
        </row>
        <row r="175">
          <cell r="C175" t="str">
            <v>ESCAVACAO DE VALA ESCORADA EM MATERIAL 1A CATEGORIA, PROFUNDIDADE ATE 1,5 M COM ESCAVADEIRA HIDRAULICA 105 HP (CAPACIDADE DE 0,78M3), SEM ESGOTAMENTO</v>
          </cell>
          <cell r="D175" t="str">
            <v>M3</v>
          </cell>
          <cell r="E175">
            <v>3.86</v>
          </cell>
          <cell r="F175">
            <v>0.87</v>
          </cell>
          <cell r="G175">
            <v>4.7300000000000004</v>
          </cell>
          <cell r="H175">
            <v>9.3579999999999997E-2</v>
          </cell>
        </row>
        <row r="176">
          <cell r="C176" t="str">
            <v>ESCAVACAO MECANICA CAMPO ABERTO EM SOLO EXCETO ROCHA ATE 2,00M PROFUNDIDADE</v>
          </cell>
          <cell r="D176" t="str">
            <v>M3</v>
          </cell>
          <cell r="E176">
            <v>1.6</v>
          </cell>
          <cell r="F176">
            <v>0</v>
          </cell>
          <cell r="G176">
            <v>1.6</v>
          </cell>
          <cell r="H176">
            <v>0</v>
          </cell>
        </row>
        <row r="177">
          <cell r="C177" t="str">
            <v>ESCAVACAO A FOGO EM MATERIAL DE 2A CATEGORIA, MOLEDO OU ROCHA DECOMPOSTA, A CEU ABERTO, FURACAO A BARRA MINA</v>
          </cell>
          <cell r="D177" t="str">
            <v>M3</v>
          </cell>
          <cell r="E177">
            <v>23.76</v>
          </cell>
          <cell r="F177">
            <v>30.34</v>
          </cell>
          <cell r="G177">
            <v>54.1</v>
          </cell>
          <cell r="H177">
            <v>3</v>
          </cell>
        </row>
        <row r="178">
          <cell r="C178" t="str">
            <v>ESCAVACAO A FOGO EM MATERIAL DE 3A CATEGORIA, ROCHA VIVA, A CEU ABERTO, FURACAO A BARRA MINA.</v>
          </cell>
          <cell r="D178" t="str">
            <v>M3</v>
          </cell>
          <cell r="E178">
            <v>45.55</v>
          </cell>
          <cell r="F178">
            <v>70.78</v>
          </cell>
          <cell r="G178">
            <v>116.33</v>
          </cell>
          <cell r="H178">
            <v>7</v>
          </cell>
        </row>
        <row r="179">
          <cell r="C179" t="str">
            <v>ESCAVACAO MECANICA DE VALAS (SOLO COM AGUA), PROFUNDIDADE ATE 1,50 M</v>
          </cell>
          <cell r="D179" t="str">
            <v>M3</v>
          </cell>
          <cell r="E179">
            <v>6.33</v>
          </cell>
          <cell r="F179">
            <v>0.81</v>
          </cell>
          <cell r="G179">
            <v>7.14</v>
          </cell>
          <cell r="H179">
            <v>0.18358079999999999</v>
          </cell>
        </row>
        <row r="180">
          <cell r="C180" t="str">
            <v>ESCAVACAO SUBMERSA COM DRAGA DE MANDIBULA</v>
          </cell>
          <cell r="D180" t="str">
            <v>M3</v>
          </cell>
          <cell r="E180">
            <v>23</v>
          </cell>
          <cell r="F180">
            <v>1.0900000000000001</v>
          </cell>
          <cell r="G180">
            <v>24.09</v>
          </cell>
          <cell r="H180">
            <v>0.13</v>
          </cell>
        </row>
        <row r="181">
          <cell r="C181" t="str">
            <v>ESCAVACAO MECANIZADA SUBMERSA (DRAGAGEM E CARGA), UTILIZANDO CAMINHAO BASCULANTE, ESCAVADEIRA TIPO DRAGA DE ARRASTE E RETROESCAVADEIRA COM CARREGADEIRA</v>
          </cell>
          <cell r="D181" t="str">
            <v>M3</v>
          </cell>
          <cell r="E181">
            <v>18.670000000000002</v>
          </cell>
          <cell r="F181">
            <v>2.39</v>
          </cell>
          <cell r="G181">
            <v>21.06</v>
          </cell>
          <cell r="H181">
            <v>0.28510000000000002</v>
          </cell>
        </row>
        <row r="182">
          <cell r="C182" t="str">
            <v>DRAGAGEM (C/ ESCAVADEIRA DRAG LINE DE ARRASTE 140HP)</v>
          </cell>
          <cell r="D182" t="str">
            <v>M3</v>
          </cell>
          <cell r="E182">
            <v>18.55</v>
          </cell>
          <cell r="F182">
            <v>1.26</v>
          </cell>
          <cell r="G182">
            <v>19.809999999999999</v>
          </cell>
          <cell r="H182">
            <v>0.15</v>
          </cell>
        </row>
        <row r="183">
          <cell r="C183" t="str">
            <v>ESGOTAMENTO</v>
          </cell>
          <cell r="E183" t="str">
            <v/>
          </cell>
          <cell r="F183" t="str">
            <v/>
          </cell>
          <cell r="G183" t="str">
            <v/>
          </cell>
        </row>
        <row r="184">
          <cell r="C184" t="str">
            <v>ESGOTAMENTO COM MOTO-BOMBA AUTOESCOVANTE</v>
          </cell>
          <cell r="D184" t="str">
            <v>CH</v>
          </cell>
          <cell r="E184">
            <v>3.67</v>
          </cell>
          <cell r="F184">
            <v>0.84</v>
          </cell>
          <cell r="G184">
            <v>4.51</v>
          </cell>
          <cell r="H184">
            <v>0.1</v>
          </cell>
        </row>
        <row r="185">
          <cell r="C185" t="str">
            <v>ESGOTAMENTO MANUAL DE AGUA DE CHUVA OU LENCOL FREATICO ESCAVADO</v>
          </cell>
          <cell r="D185" t="str">
            <v>M3</v>
          </cell>
          <cell r="E185">
            <v>0</v>
          </cell>
          <cell r="F185">
            <v>1.41</v>
          </cell>
          <cell r="G185">
            <v>1.41</v>
          </cell>
          <cell r="H185">
            <v>0.16850000000000001</v>
          </cell>
        </row>
        <row r="186">
          <cell r="C186" t="str">
            <v>ESCORAMENTO</v>
          </cell>
          <cell r="E186" t="str">
            <v/>
          </cell>
          <cell r="F186" t="str">
            <v/>
          </cell>
          <cell r="G186" t="str">
            <v/>
          </cell>
        </row>
        <row r="187">
          <cell r="C187" t="str">
            <v>ESCORAMENTO DE VALAS COM PRANCHOES METALICOS - AREA CRAVADA</v>
          </cell>
          <cell r="D187" t="str">
            <v>M2</v>
          </cell>
          <cell r="E187">
            <v>11.39</v>
          </cell>
          <cell r="F187">
            <v>26.71</v>
          </cell>
          <cell r="G187">
            <v>38.1</v>
          </cell>
          <cell r="H187">
            <v>2.44</v>
          </cell>
        </row>
        <row r="188">
          <cell r="C188" t="str">
            <v>ESCORAMENTO DE VALAS COM PRANCHOES METALICOS - AREA NAO CRAVADA</v>
          </cell>
          <cell r="D188" t="str">
            <v>M2</v>
          </cell>
          <cell r="E188">
            <v>4.75</v>
          </cell>
          <cell r="F188">
            <v>20.29</v>
          </cell>
          <cell r="G188">
            <v>25.04</v>
          </cell>
          <cell r="H188">
            <v>2.13</v>
          </cell>
        </row>
        <row r="189">
          <cell r="C189" t="str">
            <v>ESCORAMENTO DE MADEIRA EM VALAS, TIPO PONTALETEAMENTO</v>
          </cell>
          <cell r="D189" t="str">
            <v>M2</v>
          </cell>
          <cell r="E189">
            <v>2.06</v>
          </cell>
          <cell r="F189">
            <v>4.3</v>
          </cell>
          <cell r="G189">
            <v>6.36</v>
          </cell>
          <cell r="H189">
            <v>0.45</v>
          </cell>
        </row>
        <row r="190">
          <cell r="C190" t="str">
            <v>ESCORAMENTO DE VALAS DESCONTINUO</v>
          </cell>
          <cell r="D190" t="str">
            <v>M2</v>
          </cell>
          <cell r="E190">
            <v>10.36</v>
          </cell>
          <cell r="F190">
            <v>15.37</v>
          </cell>
          <cell r="G190">
            <v>25.73</v>
          </cell>
          <cell r="H190">
            <v>1.611</v>
          </cell>
        </row>
        <row r="191">
          <cell r="C191" t="str">
            <v>ESCORAMENTO DE VALAS CONTINUO</v>
          </cell>
          <cell r="D191" t="str">
            <v>M2</v>
          </cell>
          <cell r="E191">
            <v>15.98</v>
          </cell>
          <cell r="F191">
            <v>19.2</v>
          </cell>
          <cell r="G191">
            <v>35.18</v>
          </cell>
          <cell r="H191">
            <v>2.0129999999999999</v>
          </cell>
        </row>
        <row r="192">
          <cell r="C192" t="str">
            <v>ESCORAMENTO CONTINUO DE VALAS, MISTO, COM PERFIL I DE 8"</v>
          </cell>
          <cell r="D192" t="str">
            <v>M2</v>
          </cell>
          <cell r="E192">
            <v>67.94</v>
          </cell>
          <cell r="F192">
            <v>35.299999999999997</v>
          </cell>
          <cell r="G192">
            <v>103.24</v>
          </cell>
          <cell r="H192">
            <v>3.5293999999999999</v>
          </cell>
        </row>
        <row r="193">
          <cell r="C193" t="str">
            <v>ATERRO MANUAL</v>
          </cell>
          <cell r="E193" t="str">
            <v/>
          </cell>
          <cell r="F193" t="str">
            <v/>
          </cell>
          <cell r="G193" t="str">
            <v/>
          </cell>
        </row>
        <row r="194">
          <cell r="C194" t="str">
            <v>ATERRO INTERNO (EDIFICACOES) COMPACTADO MANUALMENTE</v>
          </cell>
          <cell r="D194" t="str">
            <v>M3</v>
          </cell>
          <cell r="E194">
            <v>0</v>
          </cell>
          <cell r="F194">
            <v>29.37</v>
          </cell>
          <cell r="G194">
            <v>29.37</v>
          </cell>
          <cell r="H194">
            <v>3.5</v>
          </cell>
        </row>
        <row r="195">
          <cell r="C195" t="str">
            <v xml:space="preserve">ATERRO APILOADO (MANUAL) EM CAMADAS DE 20 CM COM MATERIAL DE EMPRESTIMO </v>
          </cell>
          <cell r="D195" t="str">
            <v>M3</v>
          </cell>
          <cell r="E195">
            <v>13.2</v>
          </cell>
          <cell r="F195">
            <v>25.17</v>
          </cell>
          <cell r="G195">
            <v>38.369999999999997</v>
          </cell>
          <cell r="H195">
            <v>3</v>
          </cell>
        </row>
        <row r="196">
          <cell r="C196" t="str">
            <v>REATERRO APILOADO EM CAMADAS 0,20M, UTILIZANDO MATERIAL ARGILO - ARENOSO ADQUIRIDO EM JAZIDA, J A CONSIDERANDO UM ACRESCIMO DE 25% NO VOLUME DOMATERIAL ADQUIRIDO, NAO CONSIDERANDO O TRANSPORTE ATE O REATERRO</v>
          </cell>
          <cell r="D196" t="str">
            <v>M3</v>
          </cell>
          <cell r="E196">
            <v>3.25</v>
          </cell>
          <cell r="F196">
            <v>25.17</v>
          </cell>
          <cell r="G196">
            <v>28.42</v>
          </cell>
          <cell r="H196">
            <v>3</v>
          </cell>
        </row>
        <row r="197">
          <cell r="C197" t="str">
            <v>REATERRO DE VALA/CAVA COMPACTADA A MACO EM CAMADAS DE 20CM ( EM BECOS DE ATE 2,50M DE LARGURA EM FAVELAS)</v>
          </cell>
          <cell r="D197" t="str">
            <v>M3</v>
          </cell>
          <cell r="E197">
            <v>0</v>
          </cell>
          <cell r="F197">
            <v>25.17</v>
          </cell>
          <cell r="G197">
            <v>25.17</v>
          </cell>
          <cell r="H197">
            <v>3</v>
          </cell>
        </row>
        <row r="198">
          <cell r="C198" t="str">
            <v>REATERRO VALA/CAVA COMPACT/MACO CAMADAS 30CM EM BECO ATE 2,50M LARGURA EM FAVELAS</v>
          </cell>
          <cell r="D198" t="str">
            <v>M3</v>
          </cell>
          <cell r="E198">
            <v>0</v>
          </cell>
          <cell r="F198">
            <v>21.14</v>
          </cell>
          <cell r="G198">
            <v>21.14</v>
          </cell>
          <cell r="H198">
            <v>2.52</v>
          </cell>
        </row>
        <row r="199">
          <cell r="C199" t="str">
            <v xml:space="preserve">REATERRO DE VALAS / CAVAS, COMPACTADA A MACO, EM CAMADAS DE ATE 30 CM. </v>
          </cell>
          <cell r="D199" t="str">
            <v>M3</v>
          </cell>
          <cell r="E199">
            <v>0</v>
          </cell>
          <cell r="F199">
            <v>17.62</v>
          </cell>
          <cell r="G199">
            <v>17.62</v>
          </cell>
          <cell r="H199">
            <v>2.1</v>
          </cell>
        </row>
        <row r="200">
          <cell r="C200" t="str">
            <v>REATERRO MANUAL DE VALAS</v>
          </cell>
          <cell r="D200" t="str">
            <v>M3</v>
          </cell>
          <cell r="E200">
            <v>0</v>
          </cell>
          <cell r="F200">
            <v>25.17</v>
          </cell>
          <cell r="G200">
            <v>25.17</v>
          </cell>
          <cell r="H200">
            <v>3</v>
          </cell>
        </row>
        <row r="201">
          <cell r="C201" t="str">
            <v>REATERRO MANUAL COM APILOAMENTO MECANICO</v>
          </cell>
          <cell r="D201" t="str">
            <v>M3</v>
          </cell>
          <cell r="E201">
            <v>0.65</v>
          </cell>
          <cell r="F201">
            <v>3.78</v>
          </cell>
          <cell r="G201">
            <v>4.43</v>
          </cell>
          <cell r="H201">
            <v>0.45</v>
          </cell>
        </row>
        <row r="202">
          <cell r="C202" t="str">
            <v>REATERRO MANUAL SEM APILOAMENTO</v>
          </cell>
          <cell r="D202" t="str">
            <v>M3</v>
          </cell>
          <cell r="E202">
            <v>0</v>
          </cell>
          <cell r="F202">
            <v>3.78</v>
          </cell>
          <cell r="G202">
            <v>3.78</v>
          </cell>
          <cell r="H202">
            <v>0.45</v>
          </cell>
        </row>
        <row r="203">
          <cell r="C203" t="str">
            <v>REATERRO APILOADO (MANUAL) DE VALA COM DESLOCAMENTO DE MATERIAL EM CAMADAS DE 20 CM (BECOS, FAVELAS ETC.)</v>
          </cell>
          <cell r="D203" t="str">
            <v>M3</v>
          </cell>
          <cell r="E203">
            <v>0</v>
          </cell>
          <cell r="F203">
            <v>29.37</v>
          </cell>
          <cell r="G203">
            <v>29.37</v>
          </cell>
          <cell r="H203">
            <v>3.5</v>
          </cell>
        </row>
        <row r="204">
          <cell r="C204" t="str">
            <v>ATERRO INTERNO SEM APILOAMENTO COM TRANSPORTE EM CARRINHO DE MAO</v>
          </cell>
          <cell r="D204" t="str">
            <v>M3</v>
          </cell>
          <cell r="E204">
            <v>0</v>
          </cell>
          <cell r="F204">
            <v>16.78</v>
          </cell>
          <cell r="G204">
            <v>16.78</v>
          </cell>
          <cell r="H204">
            <v>2</v>
          </cell>
        </row>
        <row r="205">
          <cell r="C205" t="str">
            <v>REATERRO COMPACTADO A 97% P.N. OU REATERRO APILOADO (VALAS DE FUNDACOES RESIDENCIAIS)</v>
          </cell>
          <cell r="D205" t="str">
            <v>M3</v>
          </cell>
          <cell r="E205">
            <v>0</v>
          </cell>
          <cell r="F205">
            <v>33.56</v>
          </cell>
          <cell r="G205">
            <v>33.56</v>
          </cell>
          <cell r="H205">
            <v>4</v>
          </cell>
        </row>
        <row r="206">
          <cell r="C206" t="str">
            <v>FORNECIMENTO E REATERRO DE VALA/CAVA COM PO DE PEDRA</v>
          </cell>
          <cell r="D206" t="str">
            <v>M3</v>
          </cell>
          <cell r="E206">
            <v>49.65</v>
          </cell>
          <cell r="F206">
            <v>20.98</v>
          </cell>
          <cell r="G206">
            <v>70.63</v>
          </cell>
          <cell r="H206">
            <v>2.5</v>
          </cell>
        </row>
        <row r="207">
          <cell r="C207" t="str">
            <v>REATERRO DE VALAS/CAVAS COM PO DE PEDRA, INCLUSIVE MATERIAL E COMPACTACAO, EM BECOS DE ATE 2,5M DE LARGURA, EM FAVELAS</v>
          </cell>
          <cell r="D207" t="str">
            <v>M3</v>
          </cell>
          <cell r="E207">
            <v>49.65</v>
          </cell>
          <cell r="F207">
            <v>26.18</v>
          </cell>
          <cell r="G207">
            <v>75.83</v>
          </cell>
          <cell r="H207">
            <v>3.12</v>
          </cell>
        </row>
        <row r="208">
          <cell r="C208" t="str">
            <v>REATERRO DE VALA COM MATERIAL GRANULAR (PEDRISCO)</v>
          </cell>
          <cell r="D208" t="str">
            <v>M3</v>
          </cell>
          <cell r="E208">
            <v>47.68</v>
          </cell>
          <cell r="F208">
            <v>7.98</v>
          </cell>
          <cell r="G208">
            <v>55.66</v>
          </cell>
          <cell r="H208">
            <v>0.95089999999999997</v>
          </cell>
        </row>
        <row r="209">
          <cell r="C209" t="str">
            <v>UMEDECIMENTO DE MATERIAL PARA FECHAMENTO DE VALAS.</v>
          </cell>
          <cell r="D209" t="str">
            <v>M3</v>
          </cell>
          <cell r="E209">
            <v>0.55000000000000004</v>
          </cell>
          <cell r="F209">
            <v>0.12</v>
          </cell>
          <cell r="G209">
            <v>0.67</v>
          </cell>
          <cell r="H209">
            <v>1.21501E-2</v>
          </cell>
        </row>
        <row r="210">
          <cell r="C210" t="str">
            <v>FORNECIMENTO E ENCHIMENTO DE VAO SOBRE ABOBADA DE TUNEL, COM PEDRA DE MAO JOGADA</v>
          </cell>
          <cell r="D210" t="str">
            <v>M3</v>
          </cell>
          <cell r="E210">
            <v>37.590000000000003</v>
          </cell>
          <cell r="F210">
            <v>33.56</v>
          </cell>
          <cell r="G210">
            <v>71.150000000000006</v>
          </cell>
          <cell r="H210">
            <v>4</v>
          </cell>
        </row>
        <row r="211">
          <cell r="C211" t="str">
            <v>FORNECIMENTO E ENCHIMENTO DE VAO SOBRE ABOBADA DE TUNEL, COM PEDRA DE MAO ARRUMADA</v>
          </cell>
          <cell r="D211" t="str">
            <v>M3</v>
          </cell>
          <cell r="E211">
            <v>37.590000000000003</v>
          </cell>
          <cell r="F211">
            <v>50.34</v>
          </cell>
          <cell r="G211">
            <v>87.93</v>
          </cell>
          <cell r="H211">
            <v>6</v>
          </cell>
        </row>
        <row r="212">
          <cell r="C212" t="str">
            <v>ATERRO MECANICO</v>
          </cell>
          <cell r="E212" t="str">
            <v/>
          </cell>
          <cell r="F212" t="str">
            <v/>
          </cell>
          <cell r="G212" t="str">
            <v/>
          </cell>
        </row>
        <row r="213">
          <cell r="C213" t="str">
            <v>REATERRO DE VALA COM MATERIAL GRANULAR REAPROVEITADO ADENSADO E VIBRADO</v>
          </cell>
          <cell r="D213" t="str">
            <v>M3</v>
          </cell>
          <cell r="E213">
            <v>5.48</v>
          </cell>
          <cell r="F213">
            <v>6.16</v>
          </cell>
          <cell r="G213">
            <v>11.64</v>
          </cell>
          <cell r="H213">
            <v>0.71214980000000006</v>
          </cell>
        </row>
        <row r="214">
          <cell r="C214" t="str">
            <v>REATERRO DE VALA COM MATERIAL GRANULAR DE EMPRESTIMO ADENSADO E VIBRADO</v>
          </cell>
          <cell r="D214" t="str">
            <v>M3</v>
          </cell>
          <cell r="E214">
            <v>40.96</v>
          </cell>
          <cell r="F214">
            <v>6.16</v>
          </cell>
          <cell r="G214">
            <v>47.12</v>
          </cell>
          <cell r="H214">
            <v>0.71214980000000006</v>
          </cell>
        </row>
        <row r="215">
          <cell r="C215" t="str">
            <v>REATERRO DE VALA/CAVA SEM CONTROLE DE COMPACTACAO, UTILIZANDO RETRO-ESCAVADEIRA E COMPACTACADOR VIBRATORIO COM MATERIAL REAPROVEITADO</v>
          </cell>
          <cell r="D215" t="str">
            <v>M3</v>
          </cell>
          <cell r="E215">
            <v>1.51</v>
          </cell>
          <cell r="F215">
            <v>5.18</v>
          </cell>
          <cell r="G215">
            <v>6.69</v>
          </cell>
          <cell r="H215">
            <v>0.61170000000000002</v>
          </cell>
        </row>
        <row r="216">
          <cell r="C216" t="str">
            <v>REATERRO VALA/CAVA C/TRATOR 200CV EXCL COMPACTACAO</v>
          </cell>
          <cell r="D216" t="str">
            <v>M3</v>
          </cell>
          <cell r="E216">
            <v>1.68</v>
          </cell>
          <cell r="F216">
            <v>0.14000000000000001</v>
          </cell>
          <cell r="G216">
            <v>1.82</v>
          </cell>
          <cell r="H216">
            <v>1.1900000000000001E-2</v>
          </cell>
        </row>
        <row r="217">
          <cell r="C217" t="str">
            <v>REATERRO E COMPACTACAO MECANICO DE VALA COM COMPACTADOR MANUAL TIPO SOQUETE VIBRATORIO</v>
          </cell>
          <cell r="D217" t="str">
            <v>M3</v>
          </cell>
          <cell r="E217">
            <v>4.3899999999999997</v>
          </cell>
          <cell r="F217">
            <v>13.98</v>
          </cell>
          <cell r="G217">
            <v>18.37</v>
          </cell>
          <cell r="H217">
            <v>1.6667000000000001</v>
          </cell>
        </row>
        <row r="218">
          <cell r="C218" t="str">
            <v>ATERRO COM AREIA COM ADENSAMENTO HIDRAULICO</v>
          </cell>
          <cell r="D218" t="str">
            <v>M3</v>
          </cell>
          <cell r="E218">
            <v>38.549999999999997</v>
          </cell>
          <cell r="F218">
            <v>2.68</v>
          </cell>
          <cell r="G218">
            <v>41.23</v>
          </cell>
          <cell r="H218">
            <v>0.32</v>
          </cell>
        </row>
        <row r="219">
          <cell r="C219" t="str">
            <v>ATERRO MECANIZADO COMPACTADO COM EMPRESTIMO DE AREIA</v>
          </cell>
          <cell r="D219" t="str">
            <v>M3</v>
          </cell>
          <cell r="E219">
            <v>37.65</v>
          </cell>
          <cell r="F219">
            <v>0.13</v>
          </cell>
          <cell r="G219">
            <v>37.78</v>
          </cell>
          <cell r="H219">
            <v>1.4999999999999999E-2</v>
          </cell>
        </row>
        <row r="220">
          <cell r="C220" t="str">
            <v>REATERRO DE VALAS (COMPACTACAO MECANICA)</v>
          </cell>
          <cell r="D220" t="str">
            <v>M3</v>
          </cell>
          <cell r="E220">
            <v>0.2</v>
          </cell>
          <cell r="F220">
            <v>1.01</v>
          </cell>
          <cell r="G220">
            <v>1.21</v>
          </cell>
          <cell r="H220">
            <v>0.12</v>
          </cell>
        </row>
        <row r="221">
          <cell r="C221" t="str">
            <v>ESPALHAMENTO</v>
          </cell>
          <cell r="E221" t="str">
            <v/>
          </cell>
          <cell r="F221" t="str">
            <v/>
          </cell>
          <cell r="G221" t="str">
            <v/>
          </cell>
        </row>
        <row r="222">
          <cell r="C222" t="str">
            <v>ESPALHAMENTO MECANIZADO (COM MOTONIVELADORA 140 HP) MATERIAL 1A CATEGORIA</v>
          </cell>
          <cell r="D222" t="str">
            <v>M2</v>
          </cell>
          <cell r="E222">
            <v>0.17</v>
          </cell>
          <cell r="F222">
            <v>0.03</v>
          </cell>
          <cell r="G222">
            <v>0.2</v>
          </cell>
          <cell r="H222">
            <v>3.5544999999999999E-3</v>
          </cell>
        </row>
        <row r="223">
          <cell r="C223" t="str">
            <v>ESPALHAMENTO DE MATERIAL DE 1A CATEGORIA COM TRATOR DE ESTEIRA COM 153HP</v>
          </cell>
          <cell r="D223" t="str">
            <v>M3</v>
          </cell>
          <cell r="E223">
            <v>1.99</v>
          </cell>
          <cell r="F223">
            <v>0.22</v>
          </cell>
          <cell r="G223">
            <v>2.21</v>
          </cell>
          <cell r="H223">
            <v>2.2599999999999999E-2</v>
          </cell>
        </row>
        <row r="224">
          <cell r="C224" t="str">
            <v>ESPALHAMENTO DE MATERIAL EM BOTA FORA, COM UTILIZACAO DE TRATOR DE ESTEIRAS DE 165 HP</v>
          </cell>
          <cell r="D224" t="str">
            <v>M3</v>
          </cell>
          <cell r="E224">
            <v>0.7</v>
          </cell>
          <cell r="F224">
            <v>0.27</v>
          </cell>
          <cell r="G224">
            <v>0.97</v>
          </cell>
          <cell r="H224">
            <v>2.5499999999999998E-2</v>
          </cell>
        </row>
        <row r="225">
          <cell r="C225" t="str">
            <v>COMPACTACAO MANUAL</v>
          </cell>
          <cell r="E225" t="str">
            <v/>
          </cell>
          <cell r="F225" t="str">
            <v/>
          </cell>
          <cell r="G225" t="str">
            <v/>
          </cell>
        </row>
        <row r="226">
          <cell r="C226" t="str">
            <v>APILOAMENTO COM MACO DE 30KG</v>
          </cell>
          <cell r="D226" t="str">
            <v>M2</v>
          </cell>
          <cell r="E226">
            <v>0</v>
          </cell>
          <cell r="F226">
            <v>12.59</v>
          </cell>
          <cell r="G226">
            <v>12.59</v>
          </cell>
          <cell r="H226">
            <v>1.5</v>
          </cell>
        </row>
        <row r="227">
          <cell r="C227" t="str">
            <v>COMPACTACAO MECANICA</v>
          </cell>
          <cell r="E227" t="str">
            <v/>
          </cell>
          <cell r="F227" t="str">
            <v/>
          </cell>
          <cell r="G227" t="str">
            <v/>
          </cell>
        </row>
        <row r="228">
          <cell r="C228" t="str">
            <v>COMPACTACAO MECANICA DE VALAS, SEM CONTROLE DE GC (COMPACTADOR TIPO SAPO ATE 35 KG)</v>
          </cell>
          <cell r="D228" t="str">
            <v>M3</v>
          </cell>
          <cell r="E228">
            <v>1.56</v>
          </cell>
          <cell r="F228">
            <v>6.71</v>
          </cell>
          <cell r="G228">
            <v>8.27</v>
          </cell>
          <cell r="H228">
            <v>0.8</v>
          </cell>
        </row>
        <row r="229">
          <cell r="C229" t="str">
            <v>COMPACTACAO MECANICA DE VALAS, C/CONTR. DO GC &gt;= 95% DO PN (C/COMPACTADOR SOLOS C/ PLACA VIBRATORIA MOTOR DIESEL/GASOLINA 7 A 10 HP)</v>
          </cell>
          <cell r="D229" t="str">
            <v>M3</v>
          </cell>
          <cell r="E229">
            <v>2.91</v>
          </cell>
          <cell r="F229">
            <v>8.81</v>
          </cell>
          <cell r="G229">
            <v>11.72</v>
          </cell>
          <cell r="H229">
            <v>1.05</v>
          </cell>
        </row>
        <row r="230">
          <cell r="C230" t="str">
            <v>COMPACTACAO MECANICA, SEM CONTROLE DO GC (C/COMPACTADOR PLACA 400 KG)</v>
          </cell>
          <cell r="D230" t="str">
            <v>M3</v>
          </cell>
          <cell r="E230">
            <v>0.49</v>
          </cell>
          <cell r="F230">
            <v>2.1</v>
          </cell>
          <cell r="G230">
            <v>2.59</v>
          </cell>
          <cell r="H230">
            <v>0.25</v>
          </cell>
        </row>
        <row r="231">
          <cell r="C231" t="str">
            <v>COMPACTACAO MECANICA C/ CONTROLE DO GC&gt;=95% DO PN (AREAS) (C/MONIVELADORA 140 HP E ROLO COMPRESSOR VIBRATORIO 80 HP)</v>
          </cell>
          <cell r="D231" t="str">
            <v>M3</v>
          </cell>
          <cell r="E231">
            <v>2.5499999999999998</v>
          </cell>
          <cell r="F231">
            <v>0.25</v>
          </cell>
          <cell r="G231">
            <v>2.8</v>
          </cell>
          <cell r="H231">
            <v>0.03</v>
          </cell>
        </row>
        <row r="232">
          <cell r="C232" t="str">
            <v>COMPACTACAO MECANICA A 95% DO PROCTOR NORMAL - PAVIMENTACAO URBANA</v>
          </cell>
          <cell r="D232" t="str">
            <v>M3</v>
          </cell>
          <cell r="E232">
            <v>1.97</v>
          </cell>
          <cell r="F232">
            <v>0.48</v>
          </cell>
          <cell r="G232">
            <v>2.4500000000000002</v>
          </cell>
          <cell r="H232">
            <v>3.4782599999999997E-2</v>
          </cell>
        </row>
        <row r="233">
          <cell r="C233" t="str">
            <v>COMPACTACAO MECANICA A 100% DO PROCTOR NORMAL - PAVIMENTACAO URBANA</v>
          </cell>
          <cell r="D233" t="str">
            <v>M3</v>
          </cell>
          <cell r="E233">
            <v>2.99</v>
          </cell>
          <cell r="F233">
            <v>0.86</v>
          </cell>
          <cell r="G233">
            <v>3.85</v>
          </cell>
          <cell r="H233">
            <v>6.08695E-2</v>
          </cell>
        </row>
        <row r="234">
          <cell r="C234" t="str">
            <v>TRANSPORTE DE MATERIAIS</v>
          </cell>
          <cell r="E234" t="str">
            <v/>
          </cell>
          <cell r="F234" t="str">
            <v/>
          </cell>
          <cell r="G234" t="str">
            <v/>
          </cell>
        </row>
        <row r="235">
          <cell r="C235" t="str">
            <v>TRANSPORTE COM CAMINHAO</v>
          </cell>
          <cell r="E235" t="str">
            <v/>
          </cell>
          <cell r="F235" t="str">
            <v/>
          </cell>
          <cell r="G235" t="str">
            <v/>
          </cell>
        </row>
        <row r="236">
          <cell r="C236" t="str">
            <v>TRANSPORTE COMERCIAL COM CAMINHAO CARROCERIA 9 T, RODOVIA EM LEITO NATURAL</v>
          </cell>
          <cell r="D236" t="str">
            <v>TXKM</v>
          </cell>
          <cell r="E236">
            <v>0.55000000000000004</v>
          </cell>
          <cell r="F236">
            <v>7.0000000000000007E-2</v>
          </cell>
          <cell r="G236">
            <v>0.62</v>
          </cell>
          <cell r="H236">
            <v>6.7000000000000002E-3</v>
          </cell>
        </row>
        <row r="237">
          <cell r="C237" t="str">
            <v>TRANSPORTE COMERCIAL COM CAMINHAO CARROCERIA 9 T, RODOVIA COM REVESTIMENTO PRIMARIO</v>
          </cell>
          <cell r="D237" t="str">
            <v>TXKM</v>
          </cell>
          <cell r="E237">
            <v>0.44</v>
          </cell>
          <cell r="F237">
            <v>0.06</v>
          </cell>
          <cell r="G237">
            <v>0.5</v>
          </cell>
          <cell r="H237">
            <v>5.4000000000000003E-3</v>
          </cell>
        </row>
        <row r="238">
          <cell r="C238" t="str">
            <v>TRANSPORTE COMERCIAL COM CAMINHAO CARROCERIA 9 T, RODOVIA PAVIMENTADA</v>
          </cell>
          <cell r="D238" t="str">
            <v>TXKM</v>
          </cell>
          <cell r="E238">
            <v>0.37</v>
          </cell>
          <cell r="F238">
            <v>0.05</v>
          </cell>
          <cell r="G238">
            <v>0.42</v>
          </cell>
          <cell r="H238">
            <v>4.4999999999999997E-3</v>
          </cell>
        </row>
        <row r="239">
          <cell r="C239" t="str">
            <v>TRANSPORTE COMERCIAL COM CAMINHAO CARROCERIA 9 T, RODOVIA EM LEITO NATURAL</v>
          </cell>
          <cell r="D239" t="str">
            <v>M3XKM</v>
          </cell>
          <cell r="E239">
            <v>0.82</v>
          </cell>
          <cell r="F239">
            <v>0.11</v>
          </cell>
          <cell r="G239">
            <v>0.93</v>
          </cell>
          <cell r="H239">
            <v>0.01</v>
          </cell>
        </row>
        <row r="240">
          <cell r="C240" t="str">
            <v>TRANSPORTE COMERCIAL COM CAMINHAO CARROCERIA 9 T, RODOVIA COM REVESTIMENTO PRIMARIO</v>
          </cell>
          <cell r="D240" t="str">
            <v>M3XKM</v>
          </cell>
          <cell r="E240">
            <v>0.66</v>
          </cell>
          <cell r="F240">
            <v>0.09</v>
          </cell>
          <cell r="G240">
            <v>0.75</v>
          </cell>
          <cell r="H240">
            <v>8.0000000000000002E-3</v>
          </cell>
        </row>
        <row r="241">
          <cell r="C241" t="str">
            <v>TRANSPORTE COMERCIAL COM CAMINHAO CARROCERIA 9 T, RODOVIA PAVIMENTADA</v>
          </cell>
          <cell r="D241" t="str">
            <v>M3XKM</v>
          </cell>
          <cell r="E241">
            <v>0.55000000000000004</v>
          </cell>
          <cell r="F241">
            <v>7.0000000000000007E-2</v>
          </cell>
          <cell r="G241">
            <v>0.62</v>
          </cell>
          <cell r="H241">
            <v>6.7000000000000002E-3</v>
          </cell>
        </row>
        <row r="242">
          <cell r="C242" t="str">
            <v>TRANSPORTE COMERCIAL COM CAMINHAO BASCULANTE 6 M3,RODOVIA EM LEITO NATURAL</v>
          </cell>
          <cell r="D242" t="str">
            <v>TXKM</v>
          </cell>
          <cell r="E242">
            <v>0.62</v>
          </cell>
          <cell r="F242">
            <v>0.06</v>
          </cell>
          <cell r="G242">
            <v>0.68</v>
          </cell>
          <cell r="H242">
            <v>0</v>
          </cell>
        </row>
        <row r="243">
          <cell r="C243" t="str">
            <v>TRANSPORTE COMERCIAL COM CAMINHAO BASCULANTE 6 M3,RODOVIA COM REVESTIMENTO PRIMARIO</v>
          </cell>
          <cell r="D243" t="str">
            <v>TXKM</v>
          </cell>
          <cell r="E243">
            <v>0.5</v>
          </cell>
          <cell r="F243">
            <v>0.05</v>
          </cell>
          <cell r="G243">
            <v>0.55000000000000004</v>
          </cell>
          <cell r="H243">
            <v>0</v>
          </cell>
        </row>
        <row r="244">
          <cell r="C244" t="str">
            <v>TRANSPORTE COMERCIAL COM CAMINHAO BASCULANTE 6 M3,RODOVIA PAVIMENTADA</v>
          </cell>
          <cell r="D244" t="str">
            <v>TXKM</v>
          </cell>
          <cell r="E244">
            <v>0.42</v>
          </cell>
          <cell r="F244">
            <v>0.04</v>
          </cell>
          <cell r="G244">
            <v>0.46</v>
          </cell>
          <cell r="H244">
            <v>0</v>
          </cell>
        </row>
        <row r="245">
          <cell r="C245" t="str">
            <v>TRANSPORTE COMERCIAL COM CAMINHAO BASCULANTE 6 M3,RODOVIA EM LEITO NATURAL</v>
          </cell>
          <cell r="D245" t="str">
            <v>M3XKM</v>
          </cell>
          <cell r="E245">
            <v>0.93</v>
          </cell>
          <cell r="F245">
            <v>0.09</v>
          </cell>
          <cell r="G245">
            <v>1.02</v>
          </cell>
          <cell r="H245">
            <v>0</v>
          </cell>
        </row>
        <row r="246">
          <cell r="C246" t="str">
            <v>TRANSPORTE COMERCIAL COM CAMINHAO BASCULANTE 6 M3,RODOVIA COM REVESTIMENTO PRIMARIO</v>
          </cell>
          <cell r="D246" t="str">
            <v>M3XKM</v>
          </cell>
          <cell r="E246">
            <v>0.74</v>
          </cell>
          <cell r="F246">
            <v>7.0000000000000007E-2</v>
          </cell>
          <cell r="G246">
            <v>0.81</v>
          </cell>
          <cell r="H246">
            <v>0</v>
          </cell>
        </row>
        <row r="247">
          <cell r="C247" t="str">
            <v>TRANSPORTE COMERCIAL COM CAMINHAO BASCULANTE 6 M3,RODOVIA PAVIMENTADA</v>
          </cell>
          <cell r="D247" t="str">
            <v>M3XKM</v>
          </cell>
          <cell r="E247">
            <v>0.62</v>
          </cell>
          <cell r="F247">
            <v>0.06</v>
          </cell>
          <cell r="G247">
            <v>0.68</v>
          </cell>
          <cell r="H247">
            <v>0</v>
          </cell>
        </row>
        <row r="248">
          <cell r="C248" t="str">
            <v>TRANSPORTE LOCAL COM CAMINHAO BASCULANTE 6 M3,RODOVIA EM LEITO NATURAL, DMT ATE 200 M</v>
          </cell>
          <cell r="D248" t="str">
            <v>M3</v>
          </cell>
          <cell r="E248">
            <v>2.11</v>
          </cell>
          <cell r="F248">
            <v>0.2</v>
          </cell>
          <cell r="G248">
            <v>2.31</v>
          </cell>
          <cell r="H248">
            <v>0</v>
          </cell>
        </row>
        <row r="249">
          <cell r="C249" t="str">
            <v>TRANSPORTE LOCAL COM CAMINHAO BASCULANTE 6 M3,RODOVIA EM LEITO NATURAL, DMT 200 A 400 M</v>
          </cell>
          <cell r="D249" t="str">
            <v>M3</v>
          </cell>
          <cell r="E249">
            <v>2.17</v>
          </cell>
          <cell r="F249">
            <v>0.21</v>
          </cell>
          <cell r="G249">
            <v>2.38</v>
          </cell>
          <cell r="H249">
            <v>0</v>
          </cell>
        </row>
        <row r="250">
          <cell r="C250" t="str">
            <v>TRANSPORTE LOCAL COM CAMINHAO BASCULANTE 6 M3,RODOVIA EM LEITO NATURAL, DMT 400 A 600 M</v>
          </cell>
          <cell r="D250" t="str">
            <v>M3</v>
          </cell>
          <cell r="E250">
            <v>2.23</v>
          </cell>
          <cell r="F250">
            <v>0.21</v>
          </cell>
          <cell r="G250">
            <v>2.44</v>
          </cell>
          <cell r="H250">
            <v>0</v>
          </cell>
        </row>
        <row r="251">
          <cell r="C251" t="str">
            <v>TRANSPORTE LOCAL COM CAMINHAO BASCULANTE 6 M3,RODOVIA EM LEITO NATURAL, DMT 600 A 800 M</v>
          </cell>
          <cell r="D251" t="str">
            <v>M3</v>
          </cell>
          <cell r="E251">
            <v>2.29</v>
          </cell>
          <cell r="F251">
            <v>0.22</v>
          </cell>
          <cell r="G251">
            <v>2.5099999999999998</v>
          </cell>
          <cell r="H251">
            <v>0</v>
          </cell>
        </row>
        <row r="252">
          <cell r="C252" t="str">
            <v>TRANSPORTE LOCAL COM CAMINHAO BASCULANTE 6 M3,RODOVIA EM LEITO NATURAL, DMT 800 A 1.000 M</v>
          </cell>
          <cell r="D252" t="str">
            <v>M3</v>
          </cell>
          <cell r="E252">
            <v>2.36</v>
          </cell>
          <cell r="F252">
            <v>0.22</v>
          </cell>
          <cell r="G252">
            <v>2.58</v>
          </cell>
          <cell r="H252">
            <v>0</v>
          </cell>
        </row>
        <row r="253">
          <cell r="C253" t="str">
            <v>TRANSPORTE LOCAL COM CAMINHAO BASCULANTE 6 M3,RODOVIA EM LEITO NATURAL</v>
          </cell>
          <cell r="D253" t="str">
            <v>M3XKM</v>
          </cell>
          <cell r="E253">
            <v>1.03</v>
          </cell>
          <cell r="F253">
            <v>0.1</v>
          </cell>
          <cell r="G253">
            <v>1.1299999999999999</v>
          </cell>
          <cell r="H253">
            <v>0</v>
          </cell>
        </row>
        <row r="254">
          <cell r="C254" t="str">
            <v>TRANSPORTE LOCAL COM CAMINHAO BASCULANTE 6 M3,RODOVIA COM REVESTIMENTO PRIMARIO, DMT ATE 200 M</v>
          </cell>
          <cell r="D254" t="str">
            <v>M3</v>
          </cell>
          <cell r="E254">
            <v>1.88</v>
          </cell>
          <cell r="F254">
            <v>0.18</v>
          </cell>
          <cell r="G254">
            <v>2.06</v>
          </cell>
          <cell r="H254">
            <v>0</v>
          </cell>
        </row>
        <row r="255">
          <cell r="C255" t="str">
            <v>TRANSPORTE LOCAL COM CAMINHAO BASCULANTE 6 M3,RODOVIA COM REVESTIMENTO PRIMARIO, DMT 200 A 400 M</v>
          </cell>
          <cell r="D255" t="str">
            <v>M3</v>
          </cell>
          <cell r="E255">
            <v>1.93</v>
          </cell>
          <cell r="F255">
            <v>0.18</v>
          </cell>
          <cell r="G255">
            <v>2.11</v>
          </cell>
          <cell r="H255">
            <v>0</v>
          </cell>
        </row>
        <row r="256">
          <cell r="C256" t="str">
            <v>TRANSPORTE LOCAL COM CAMINHAO BASCULANTE 6 M3,RODOVIA COM REVESTIMENTO PRIMARIO, DMT 400 A 600 M</v>
          </cell>
          <cell r="D256" t="str">
            <v>M3</v>
          </cell>
          <cell r="E256">
            <v>1.98</v>
          </cell>
          <cell r="F256">
            <v>0.19</v>
          </cell>
          <cell r="G256">
            <v>2.17</v>
          </cell>
          <cell r="H256">
            <v>0</v>
          </cell>
        </row>
        <row r="257">
          <cell r="C257" t="str">
            <v>TRANSPORTE LOCAL COM CAMINHAO BASCULANTE 6 M3,RODOVIA COM REVESTIMENTO PRIMARIO, DMT 600 A 800 M</v>
          </cell>
          <cell r="D257" t="str">
            <v>M3</v>
          </cell>
          <cell r="E257">
            <v>2.04</v>
          </cell>
          <cell r="F257">
            <v>0.19</v>
          </cell>
          <cell r="G257">
            <v>2.23</v>
          </cell>
          <cell r="H257">
            <v>0</v>
          </cell>
        </row>
        <row r="258">
          <cell r="C258" t="str">
            <v>TRANSPORTE LOCAL COM CAMINHAO BASCULANTE 6 M3,RODOVIA COM REVESTIMENTO PRIMARIO, DMT 800 A 1.000 M</v>
          </cell>
          <cell r="D258" t="str">
            <v>M3</v>
          </cell>
          <cell r="E258">
            <v>2.1</v>
          </cell>
          <cell r="F258">
            <v>0.2</v>
          </cell>
          <cell r="G258">
            <v>2.2999999999999998</v>
          </cell>
          <cell r="H258">
            <v>0</v>
          </cell>
        </row>
        <row r="259">
          <cell r="C259" t="str">
            <v>TRANSPORTE LOCAL COM CAMINHAO BASCULANTE 6 M3,RODOVIA COM REVESTIMENTO PRIMARIO</v>
          </cell>
          <cell r="D259" t="str">
            <v>M3XKM</v>
          </cell>
          <cell r="E259">
            <v>0.92</v>
          </cell>
          <cell r="F259">
            <v>0.09</v>
          </cell>
          <cell r="G259">
            <v>1.01</v>
          </cell>
          <cell r="H259">
            <v>0</v>
          </cell>
        </row>
        <row r="260">
          <cell r="C260" t="str">
            <v>TRANSPORTE LOCAL COM CAMINHAO BASCULANTE 6 M3,RODOVIA PAVIMENTADA, DMT ATE 200 M</v>
          </cell>
          <cell r="D260" t="str">
            <v>M3</v>
          </cell>
          <cell r="E260">
            <v>1.69</v>
          </cell>
          <cell r="F260">
            <v>0.16</v>
          </cell>
          <cell r="G260">
            <v>1.85</v>
          </cell>
          <cell r="H260">
            <v>0</v>
          </cell>
        </row>
        <row r="261">
          <cell r="C261" t="str">
            <v>TRANSPORTE LOCAL COM CAMINHAO BASCULANTE 6 M3,RODOVIA PAVIMENTADA, DMT 200 A 400 M</v>
          </cell>
          <cell r="D261" t="str">
            <v>M3</v>
          </cell>
          <cell r="E261">
            <v>1.73</v>
          </cell>
          <cell r="F261">
            <v>0.16</v>
          </cell>
          <cell r="G261">
            <v>1.89</v>
          </cell>
          <cell r="H261">
            <v>0</v>
          </cell>
        </row>
        <row r="262">
          <cell r="C262" t="str">
            <v>TRANSPORTE LOCAL COM CAMINHAO BASCULANTE 6 M3,RODOVIA PAVIMENTADA, DMT 400 A 600 M</v>
          </cell>
          <cell r="D262" t="str">
            <v>M3</v>
          </cell>
          <cell r="E262">
            <v>1.78</v>
          </cell>
          <cell r="F262">
            <v>0.17</v>
          </cell>
          <cell r="G262">
            <v>1.95</v>
          </cell>
          <cell r="H262">
            <v>0</v>
          </cell>
        </row>
        <row r="263">
          <cell r="C263" t="str">
            <v>TRANSPORTE LOCAL COM CAMINHAO BASCULANTE 6 M3,RODOVIA PAVIMENTADA, DMT 600 A 800 M</v>
          </cell>
          <cell r="D263" t="str">
            <v>M3</v>
          </cell>
          <cell r="E263">
            <v>1.84</v>
          </cell>
          <cell r="F263">
            <v>0.17</v>
          </cell>
          <cell r="G263">
            <v>2.0099999999999998</v>
          </cell>
          <cell r="H263">
            <v>0</v>
          </cell>
        </row>
        <row r="264">
          <cell r="C264" t="str">
            <v>TRANSPORTE LOCAL COM CAMINHAO BASCULANTE 6 M3,RODOVIA PAVIMENTADA, DMT 800 A 1.000 M</v>
          </cell>
          <cell r="D264" t="str">
            <v>M3</v>
          </cell>
          <cell r="E264">
            <v>1.88</v>
          </cell>
          <cell r="F264">
            <v>0.18</v>
          </cell>
          <cell r="G264">
            <v>2.06</v>
          </cell>
          <cell r="H264">
            <v>0</v>
          </cell>
        </row>
        <row r="265">
          <cell r="C265" t="str">
            <v>TRANSPORTE LOCAL COM CAMINHAO BASCULANTE 6 M3,RODOVIA PAVIMENTADA ( PARA DISTANCIAS SUPERIORES A 4 KM )</v>
          </cell>
          <cell r="D265" t="str">
            <v>M3XKM</v>
          </cell>
          <cell r="E265">
            <v>0.83</v>
          </cell>
          <cell r="F265">
            <v>0.08</v>
          </cell>
          <cell r="G265">
            <v>0.91</v>
          </cell>
          <cell r="H265">
            <v>0</v>
          </cell>
        </row>
        <row r="266">
          <cell r="C266" t="str">
            <v>TRANSPORTE DE ENTULHO COM CAMINHAO BASCULANTE 6 M3,RODOVIA PAVIMENTADA, DMT ATE 0,5 KM</v>
          </cell>
          <cell r="D266" t="str">
            <v>M3</v>
          </cell>
          <cell r="E266">
            <v>3.03</v>
          </cell>
          <cell r="F266">
            <v>0.28999999999999998</v>
          </cell>
          <cell r="G266">
            <v>3.32</v>
          </cell>
          <cell r="H266">
            <v>0</v>
          </cell>
        </row>
        <row r="267">
          <cell r="C267" t="str">
            <v>TRANSPORTE DE ENTULHO COM CAMINHAO BASCULANTE 6 M3,RODOVIA PAVIMENTADA, DMT 0,5 A 1,0 KM</v>
          </cell>
          <cell r="D267" t="str">
            <v>M3</v>
          </cell>
          <cell r="E267">
            <v>3.34</v>
          </cell>
          <cell r="F267">
            <v>0.32</v>
          </cell>
          <cell r="G267">
            <v>3.66</v>
          </cell>
          <cell r="H267">
            <v>0</v>
          </cell>
        </row>
        <row r="268">
          <cell r="C268" t="str">
            <v>TRANSPORTE QQ NAT CAM BASCULANTE 30 KM/H 8.00 T EXCL DESPE - SA CARGA/DESC ESPERA DO CAMINHAO/SERVENTE/E OU EQUIP AUX.</v>
          </cell>
          <cell r="D268" t="str">
            <v>T/KM</v>
          </cell>
          <cell r="E268">
            <v>0.69</v>
          </cell>
          <cell r="F268">
            <v>0.12</v>
          </cell>
          <cell r="G268">
            <v>0.81</v>
          </cell>
          <cell r="H268">
            <v>0.01</v>
          </cell>
        </row>
        <row r="269">
          <cell r="C269" t="str">
            <v>TRANSPORTE COMERCIAL DE BRITA</v>
          </cell>
          <cell r="D269" t="str">
            <v>M3XKM</v>
          </cell>
          <cell r="E269">
            <v>0.54</v>
          </cell>
          <cell r="F269">
            <v>0.05</v>
          </cell>
          <cell r="G269">
            <v>0.59</v>
          </cell>
          <cell r="H269">
            <v>4.6296000000000002E-3</v>
          </cell>
        </row>
        <row r="270">
          <cell r="C270" t="str">
            <v>TRANSPORTE LOCAL DE MASSA ASFALTICA - PAVIMENTACAO URBANA</v>
          </cell>
          <cell r="D270" t="str">
            <v>M3XKM</v>
          </cell>
          <cell r="E270">
            <v>0.69</v>
          </cell>
          <cell r="F270">
            <v>0.06</v>
          </cell>
          <cell r="G270">
            <v>0.75</v>
          </cell>
          <cell r="H270">
            <v>5.9172000000000001E-3</v>
          </cell>
        </row>
        <row r="271">
          <cell r="C271" t="str">
            <v>TRANSPORTE DE PAVIMENTACAO REMOVIDA (RODOVIAS NAO URBANAS)</v>
          </cell>
          <cell r="D271" t="str">
            <v>M3XKM</v>
          </cell>
          <cell r="E271">
            <v>1.1100000000000001</v>
          </cell>
          <cell r="F271">
            <v>0.1</v>
          </cell>
          <cell r="G271">
            <v>1.21</v>
          </cell>
          <cell r="H271">
            <v>9.5692999999999993E-3</v>
          </cell>
        </row>
        <row r="272">
          <cell r="C272" t="str">
            <v>TRANSPORTE LOCAL DE MATERIAL BETUMINOSO (RODOVIAS NAO URBANAS)</v>
          </cell>
          <cell r="D272" t="str">
            <v>M3XKM</v>
          </cell>
          <cell r="E272">
            <v>2.2000000000000002</v>
          </cell>
          <cell r="F272">
            <v>0.18</v>
          </cell>
          <cell r="G272">
            <v>2.38</v>
          </cell>
          <cell r="H272">
            <v>1.6129000000000001E-2</v>
          </cell>
        </row>
        <row r="273">
          <cell r="C273" t="str">
            <v>TRANSPORTE DE MATERIAL DE QUALQUER NATUREZA DMT &gt; 10 KM, COM CAMINHAO BASCULANTE DE 4,0 M3.</v>
          </cell>
          <cell r="D273" t="str">
            <v>TXKM</v>
          </cell>
          <cell r="E273">
            <v>0.56000000000000005</v>
          </cell>
          <cell r="F273">
            <v>0.12</v>
          </cell>
          <cell r="G273">
            <v>0.68</v>
          </cell>
          <cell r="H273">
            <v>1.272E-2</v>
          </cell>
        </row>
        <row r="274">
          <cell r="C274" t="str">
            <v>TRANSPORTE MANUAL</v>
          </cell>
          <cell r="E274" t="str">
            <v/>
          </cell>
          <cell r="F274" t="str">
            <v/>
          </cell>
          <cell r="G274" t="str">
            <v/>
          </cell>
        </row>
        <row r="275">
          <cell r="C275" t="str">
            <v>TRANSPORTE VERTICAL MANUAL DE MATERIAIS DIVERSOS A 1ª LAJE</v>
          </cell>
          <cell r="D275" t="str">
            <v>M3</v>
          </cell>
          <cell r="E275">
            <v>0</v>
          </cell>
          <cell r="F275">
            <v>14.68</v>
          </cell>
          <cell r="G275">
            <v>14.68</v>
          </cell>
          <cell r="H275">
            <v>1.75</v>
          </cell>
        </row>
        <row r="276">
          <cell r="C276" t="str">
            <v>TRANSPORTE VERTICAL MANUAL DE MATERIAIS DIVERSOS A 2ª LAJE</v>
          </cell>
          <cell r="D276" t="str">
            <v>M3</v>
          </cell>
          <cell r="E276">
            <v>0</v>
          </cell>
          <cell r="F276">
            <v>35.24</v>
          </cell>
          <cell r="G276">
            <v>35.24</v>
          </cell>
          <cell r="H276">
            <v>4.2</v>
          </cell>
        </row>
        <row r="277">
          <cell r="C277" t="str">
            <v>TRANSPORTE VERTICAL MANUAL DE MATERIAIS DIVERSOS A 1ª LAJE</v>
          </cell>
          <cell r="D277" t="str">
            <v>T</v>
          </cell>
          <cell r="E277">
            <v>0</v>
          </cell>
          <cell r="F277">
            <v>29.37</v>
          </cell>
          <cell r="G277">
            <v>29.37</v>
          </cell>
          <cell r="H277">
            <v>3.5</v>
          </cell>
        </row>
        <row r="278">
          <cell r="C278" t="str">
            <v>TRANSPORTE VERTICAL MANUAL DE MATERIAIS DIVERSOS A 2ª LAJE</v>
          </cell>
          <cell r="D278" t="str">
            <v>T</v>
          </cell>
          <cell r="E278">
            <v>0</v>
          </cell>
          <cell r="F278">
            <v>48.66</v>
          </cell>
          <cell r="G278">
            <v>48.66</v>
          </cell>
          <cell r="H278">
            <v>5.8</v>
          </cell>
        </row>
        <row r="279">
          <cell r="C279" t="str">
            <v>TRANSPORTE HORIZONTAL DE MATERIAIS DIVERSOS A 30M</v>
          </cell>
          <cell r="D279" t="str">
            <v>M3</v>
          </cell>
          <cell r="E279">
            <v>0</v>
          </cell>
          <cell r="F279">
            <v>20.14</v>
          </cell>
          <cell r="G279">
            <v>20.14</v>
          </cell>
          <cell r="H279">
            <v>2.4</v>
          </cell>
        </row>
        <row r="280">
          <cell r="C280" t="str">
            <v>TRANSPORTE HORIZONTAL DE MATERIAIS DIVERSOS A 40M</v>
          </cell>
          <cell r="D280" t="str">
            <v>M3</v>
          </cell>
          <cell r="E280">
            <v>0</v>
          </cell>
          <cell r="F280">
            <v>22.65</v>
          </cell>
          <cell r="G280">
            <v>22.65</v>
          </cell>
          <cell r="H280">
            <v>2.7</v>
          </cell>
        </row>
        <row r="281">
          <cell r="C281" t="str">
            <v>TRANSPORTE HORIZONTAL DE MATERIAIS DIVERSOS A 50M</v>
          </cell>
          <cell r="D281" t="str">
            <v>M3</v>
          </cell>
          <cell r="E281">
            <v>0</v>
          </cell>
          <cell r="F281">
            <v>24.33</v>
          </cell>
          <cell r="G281">
            <v>24.33</v>
          </cell>
          <cell r="H281">
            <v>2.9</v>
          </cell>
        </row>
        <row r="282">
          <cell r="C282" t="str">
            <v>TRANSPORTE HORIZONTAL DE MATERIAIS DIVERSOS A 60M</v>
          </cell>
          <cell r="D282" t="str">
            <v>M3</v>
          </cell>
          <cell r="E282">
            <v>0</v>
          </cell>
          <cell r="F282">
            <v>25.59</v>
          </cell>
          <cell r="G282">
            <v>25.59</v>
          </cell>
          <cell r="H282">
            <v>3.05</v>
          </cell>
        </row>
        <row r="283">
          <cell r="C283" t="str">
            <v>TRANSPORTE HORIZONTAL DE MATERIAIS DIVERSOS A 100M</v>
          </cell>
          <cell r="D283" t="str">
            <v>M3</v>
          </cell>
          <cell r="E283">
            <v>0</v>
          </cell>
          <cell r="F283">
            <v>33.56</v>
          </cell>
          <cell r="G283">
            <v>33.56</v>
          </cell>
          <cell r="H283">
            <v>4</v>
          </cell>
        </row>
        <row r="284">
          <cell r="C284" t="str">
            <v>TRANSPORTE HORIZONTAL DE MATERIAIS DIVERSOS A 30M</v>
          </cell>
          <cell r="D284" t="str">
            <v>T</v>
          </cell>
          <cell r="E284">
            <v>0</v>
          </cell>
          <cell r="F284">
            <v>12.59</v>
          </cell>
          <cell r="G284">
            <v>12.59</v>
          </cell>
          <cell r="H284">
            <v>1.5</v>
          </cell>
        </row>
        <row r="285">
          <cell r="C285" t="str">
            <v>TRANSPORTE HORIZONTAL DE MATERIAIS DIVERSOS A 40M</v>
          </cell>
          <cell r="D285" t="str">
            <v>T</v>
          </cell>
          <cell r="E285">
            <v>0</v>
          </cell>
          <cell r="F285">
            <v>13.84</v>
          </cell>
          <cell r="G285">
            <v>13.84</v>
          </cell>
          <cell r="H285">
            <v>1.65</v>
          </cell>
        </row>
        <row r="286">
          <cell r="C286" t="str">
            <v>TRANSPORTE HORIZONTAL DE MATERIAIS DIVERSOS A 50M</v>
          </cell>
          <cell r="D286" t="str">
            <v>T</v>
          </cell>
          <cell r="E286">
            <v>0</v>
          </cell>
          <cell r="F286">
            <v>15.1</v>
          </cell>
          <cell r="G286">
            <v>15.1</v>
          </cell>
          <cell r="H286">
            <v>1.8</v>
          </cell>
        </row>
        <row r="287">
          <cell r="C287" t="str">
            <v>TRANSPORTE HORIZONTAL DE MATERIAIS DIVERSOS A 60M</v>
          </cell>
          <cell r="D287" t="str">
            <v>T</v>
          </cell>
          <cell r="E287">
            <v>0</v>
          </cell>
          <cell r="F287">
            <v>16.36</v>
          </cell>
          <cell r="G287">
            <v>16.36</v>
          </cell>
          <cell r="H287">
            <v>1.95</v>
          </cell>
        </row>
        <row r="288">
          <cell r="C288" t="str">
            <v>TRANSPORTE HORIZONTAL DE MATERIAIS DIVERSOS A 100M</v>
          </cell>
          <cell r="D288" t="str">
            <v>T</v>
          </cell>
          <cell r="E288">
            <v>0</v>
          </cell>
          <cell r="F288">
            <v>20.56</v>
          </cell>
          <cell r="G288">
            <v>20.56</v>
          </cell>
          <cell r="H288">
            <v>2.4500000000000002</v>
          </cell>
        </row>
        <row r="289">
          <cell r="C289" t="str">
            <v>TRANSPORTE DE TUBOS</v>
          </cell>
          <cell r="E289" t="str">
            <v/>
          </cell>
          <cell r="F289" t="str">
            <v/>
          </cell>
          <cell r="G289" t="str">
            <v/>
          </cell>
        </row>
        <row r="290">
          <cell r="C290" t="str">
            <v>TRANSPORTE DE TUBOS DE PVC DN 1000</v>
          </cell>
          <cell r="D290" t="str">
            <v>M</v>
          </cell>
          <cell r="E290">
            <v>0.85</v>
          </cell>
          <cell r="F290">
            <v>3.8</v>
          </cell>
          <cell r="G290">
            <v>4.6500000000000004</v>
          </cell>
          <cell r="H290">
            <v>0.3846</v>
          </cell>
        </row>
        <row r="291">
          <cell r="C291" t="str">
            <v>TRANSPORTE DE TUBOS DE PVC DN 900</v>
          </cell>
          <cell r="D291" t="str">
            <v>M</v>
          </cell>
          <cell r="E291">
            <v>0.72</v>
          </cell>
          <cell r="F291">
            <v>3.2</v>
          </cell>
          <cell r="G291">
            <v>3.92</v>
          </cell>
          <cell r="H291">
            <v>0.32429999999999998</v>
          </cell>
        </row>
        <row r="292">
          <cell r="C292" t="str">
            <v>TRANSPORTE DE TUBOS DE PVC DN 800</v>
          </cell>
          <cell r="D292" t="str">
            <v>M</v>
          </cell>
          <cell r="E292">
            <v>0.59</v>
          </cell>
          <cell r="F292">
            <v>2.66</v>
          </cell>
          <cell r="G292">
            <v>3.25</v>
          </cell>
          <cell r="H292">
            <v>0.26910000000000001</v>
          </cell>
        </row>
        <row r="293">
          <cell r="C293" t="str">
            <v>TRANSPORTE DE TUBOS DE PVC DN 700</v>
          </cell>
          <cell r="D293" t="str">
            <v>M</v>
          </cell>
          <cell r="E293">
            <v>0.48</v>
          </cell>
          <cell r="F293">
            <v>2.15</v>
          </cell>
          <cell r="G293">
            <v>2.63</v>
          </cell>
          <cell r="H293">
            <v>0.21829999999999999</v>
          </cell>
        </row>
        <row r="294">
          <cell r="C294" t="str">
            <v>TRANSPORTE DE TUBOS DE PVC DN 600</v>
          </cell>
          <cell r="D294" t="str">
            <v>M</v>
          </cell>
          <cell r="E294">
            <v>0.37</v>
          </cell>
          <cell r="F294">
            <v>1.69</v>
          </cell>
          <cell r="G294">
            <v>2.06</v>
          </cell>
          <cell r="H294">
            <v>0.17150000000000001</v>
          </cell>
        </row>
        <row r="295">
          <cell r="C295" t="str">
            <v>TRANSPORTE DE TUBOS DE PVC DN 500</v>
          </cell>
          <cell r="D295" t="str">
            <v>M</v>
          </cell>
          <cell r="E295">
            <v>0.28999999999999998</v>
          </cell>
          <cell r="F295">
            <v>1.28</v>
          </cell>
          <cell r="G295">
            <v>1.57</v>
          </cell>
          <cell r="H295">
            <v>0.12989999999999999</v>
          </cell>
        </row>
        <row r="296">
          <cell r="C296" t="str">
            <v>TRANSPORTE DE TUBOS DE PVC DN 400</v>
          </cell>
          <cell r="D296" t="str">
            <v>M</v>
          </cell>
          <cell r="E296">
            <v>0.21</v>
          </cell>
          <cell r="F296">
            <v>0.93</v>
          </cell>
          <cell r="G296">
            <v>1.1399999999999999</v>
          </cell>
          <cell r="H296">
            <v>9.4500000000000001E-2</v>
          </cell>
        </row>
        <row r="297">
          <cell r="C297" t="str">
            <v>TRANSPORTE DE TUBOS DE FERRO DUTIL DN 1200</v>
          </cell>
          <cell r="D297" t="str">
            <v>M</v>
          </cell>
          <cell r="E297">
            <v>2.21</v>
          </cell>
          <cell r="F297">
            <v>9.75</v>
          </cell>
          <cell r="G297">
            <v>11.96</v>
          </cell>
          <cell r="H297">
            <v>0.98799999999999999</v>
          </cell>
        </row>
        <row r="298">
          <cell r="C298" t="str">
            <v>TRANSPORTE DE TUBOS DE FERRO DUTIL DN 1100</v>
          </cell>
          <cell r="D298" t="str">
            <v>M</v>
          </cell>
          <cell r="E298">
            <v>1.92</v>
          </cell>
          <cell r="F298">
            <v>8.41</v>
          </cell>
          <cell r="G298">
            <v>10.33</v>
          </cell>
          <cell r="H298">
            <v>0.85</v>
          </cell>
        </row>
        <row r="299">
          <cell r="C299" t="str">
            <v>TRANSPORTE DE TUBOS DE FERRO DUTIL DN 1000</v>
          </cell>
          <cell r="D299" t="str">
            <v>M</v>
          </cell>
          <cell r="E299">
            <v>1.65</v>
          </cell>
          <cell r="F299">
            <v>7.31</v>
          </cell>
          <cell r="G299">
            <v>8.9600000000000009</v>
          </cell>
          <cell r="H299">
            <v>0.74</v>
          </cell>
        </row>
        <row r="300">
          <cell r="C300" t="str">
            <v>TRANSPORTE DE TUBOS DE FERRO DUTIL DN 900</v>
          </cell>
          <cell r="D300" t="str">
            <v>M</v>
          </cell>
          <cell r="E300">
            <v>1.39</v>
          </cell>
          <cell r="F300">
            <v>6.17</v>
          </cell>
          <cell r="G300">
            <v>7.56</v>
          </cell>
          <cell r="H300">
            <v>0.624</v>
          </cell>
        </row>
        <row r="301">
          <cell r="C301" t="str">
            <v>TRANSPORTE DE TUBOS DE FERRO DUTIL DN 800</v>
          </cell>
          <cell r="D301" t="str">
            <v>M</v>
          </cell>
          <cell r="E301">
            <v>1.1499999999999999</v>
          </cell>
          <cell r="F301">
            <v>5.12</v>
          </cell>
          <cell r="G301">
            <v>6.27</v>
          </cell>
          <cell r="H301">
            <v>0.51800000000000002</v>
          </cell>
        </row>
        <row r="302">
          <cell r="C302" t="str">
            <v>TRANSPORTE DE TUBOS DE FERRO DUTIL DN 700</v>
          </cell>
          <cell r="D302" t="str">
            <v>M</v>
          </cell>
          <cell r="E302">
            <v>0.93</v>
          </cell>
          <cell r="F302">
            <v>4.1399999999999997</v>
          </cell>
          <cell r="G302">
            <v>5.07</v>
          </cell>
          <cell r="H302">
            <v>0.42</v>
          </cell>
        </row>
        <row r="303">
          <cell r="C303" t="str">
            <v>TRANSPORTE DE TUBOS DE FERRO DUTIL DN 600</v>
          </cell>
          <cell r="D303" t="str">
            <v>M</v>
          </cell>
          <cell r="E303">
            <v>0.74</v>
          </cell>
          <cell r="F303">
            <v>3.26</v>
          </cell>
          <cell r="G303">
            <v>4</v>
          </cell>
          <cell r="H303">
            <v>0.33</v>
          </cell>
        </row>
        <row r="304">
          <cell r="C304" t="str">
            <v>TRANSPORTE DE TUBOS DE FERRO DUTIL DN 500</v>
          </cell>
          <cell r="D304" t="str">
            <v>M</v>
          </cell>
          <cell r="E304">
            <v>0.56000000000000005</v>
          </cell>
          <cell r="F304">
            <v>2.4700000000000002</v>
          </cell>
          <cell r="G304">
            <v>3.03</v>
          </cell>
          <cell r="H304">
            <v>0.25</v>
          </cell>
        </row>
        <row r="305">
          <cell r="C305" t="str">
            <v>TRANSPORTE DE TUBOS DE FERRO DUTIL DN 450</v>
          </cell>
          <cell r="D305" t="str">
            <v>M</v>
          </cell>
          <cell r="E305">
            <v>0.48</v>
          </cell>
          <cell r="F305">
            <v>2.14</v>
          </cell>
          <cell r="G305">
            <v>2.62</v>
          </cell>
          <cell r="H305">
            <v>0.217</v>
          </cell>
        </row>
        <row r="306">
          <cell r="C306" t="str">
            <v>TRANSPORTE DE TUBOS DE FERRO DUTIL DN 400</v>
          </cell>
          <cell r="D306" t="str">
            <v>M</v>
          </cell>
          <cell r="E306">
            <v>0.4</v>
          </cell>
          <cell r="F306">
            <v>1.8</v>
          </cell>
          <cell r="G306">
            <v>2.2000000000000002</v>
          </cell>
          <cell r="H306">
            <v>0.182</v>
          </cell>
        </row>
        <row r="307">
          <cell r="C307" t="str">
            <v>TRANSPORTE DE TUBOS DE FERRO DUTIL DN 350</v>
          </cell>
          <cell r="D307" t="str">
            <v>M</v>
          </cell>
          <cell r="E307">
            <v>0.34</v>
          </cell>
          <cell r="F307">
            <v>1.51</v>
          </cell>
          <cell r="G307">
            <v>1.85</v>
          </cell>
          <cell r="H307">
            <v>0.153</v>
          </cell>
        </row>
        <row r="308">
          <cell r="C308" t="str">
            <v>TRANSPORTE DE TUBOS DE FERRO DUTIL DN 300</v>
          </cell>
          <cell r="D308" t="str">
            <v>M</v>
          </cell>
          <cell r="E308">
            <v>0.27</v>
          </cell>
          <cell r="F308">
            <v>1.21</v>
          </cell>
          <cell r="G308">
            <v>1.48</v>
          </cell>
          <cell r="H308">
            <v>0.123</v>
          </cell>
        </row>
        <row r="309">
          <cell r="C309" t="str">
            <v>TRANSPORTE DE TUBOS DE FERRO DUTIL DN 250</v>
          </cell>
          <cell r="D309" t="str">
            <v>M</v>
          </cell>
          <cell r="E309">
            <v>0.21</v>
          </cell>
          <cell r="F309">
            <v>0.97</v>
          </cell>
          <cell r="G309">
            <v>1.18</v>
          </cell>
          <cell r="H309">
            <v>9.8000000000000004E-2</v>
          </cell>
        </row>
        <row r="310">
          <cell r="C310" t="str">
            <v>TRANSPORTE DE TUBOS DE FERRO DUTIL DN 200</v>
          </cell>
          <cell r="D310" t="str">
            <v>M</v>
          </cell>
          <cell r="E310">
            <v>0.16</v>
          </cell>
          <cell r="F310">
            <v>0.72</v>
          </cell>
          <cell r="G310">
            <v>0.88</v>
          </cell>
          <cell r="H310">
            <v>7.2999999999999995E-2</v>
          </cell>
        </row>
        <row r="311">
          <cell r="C311" t="str">
            <v>TRANSPORTE DE TUBOS DE FERRO DUTIL DN 150</v>
          </cell>
          <cell r="D311" t="str">
            <v>M</v>
          </cell>
          <cell r="E311">
            <v>0.13</v>
          </cell>
          <cell r="F311">
            <v>0.56999999999999995</v>
          </cell>
          <cell r="G311">
            <v>0.7</v>
          </cell>
          <cell r="H311">
            <v>5.7000000000000002E-2</v>
          </cell>
        </row>
        <row r="312">
          <cell r="C312" t="str">
            <v>TRANSPORTE DE TUBOS DE PVC DN 350</v>
          </cell>
          <cell r="D312" t="str">
            <v>M</v>
          </cell>
          <cell r="E312">
            <v>0.14000000000000001</v>
          </cell>
          <cell r="F312">
            <v>0.65</v>
          </cell>
          <cell r="G312">
            <v>0.79</v>
          </cell>
          <cell r="H312">
            <v>6.6000000000000003E-2</v>
          </cell>
        </row>
        <row r="313">
          <cell r="C313" t="str">
            <v>TRANSPORTE DE TUBOS DE PVC DN 300</v>
          </cell>
          <cell r="D313" t="str">
            <v>M</v>
          </cell>
          <cell r="E313">
            <v>0.1</v>
          </cell>
          <cell r="F313">
            <v>0.44</v>
          </cell>
          <cell r="G313">
            <v>0.54</v>
          </cell>
          <cell r="H313">
            <v>4.4400000000000002E-2</v>
          </cell>
        </row>
        <row r="314">
          <cell r="C314" t="str">
            <v>TRANSPORTE DE TUBOS DE PVC DN 250</v>
          </cell>
          <cell r="D314" t="str">
            <v>M</v>
          </cell>
          <cell r="E314">
            <v>0.06</v>
          </cell>
          <cell r="F314">
            <v>0.31</v>
          </cell>
          <cell r="G314">
            <v>0.37</v>
          </cell>
          <cell r="H314">
            <v>3.1300000000000001E-2</v>
          </cell>
        </row>
        <row r="315">
          <cell r="C315" t="str">
            <v>TRANSPORTE DE TUBOS DE PVC DN 200</v>
          </cell>
          <cell r="D315" t="str">
            <v>M</v>
          </cell>
          <cell r="E315">
            <v>0.03</v>
          </cell>
          <cell r="F315">
            <v>0.2</v>
          </cell>
          <cell r="G315">
            <v>0.23</v>
          </cell>
          <cell r="H315">
            <v>2.01E-2</v>
          </cell>
        </row>
        <row r="316">
          <cell r="C316" t="str">
            <v>TRANSPORTE DE TUBOS DE PVC DN 150</v>
          </cell>
          <cell r="D316" t="str">
            <v>M</v>
          </cell>
          <cell r="E316">
            <v>0.02</v>
          </cell>
          <cell r="F316">
            <v>0.13</v>
          </cell>
          <cell r="G316">
            <v>0.15</v>
          </cell>
          <cell r="H316">
            <v>1.2999999999999999E-2</v>
          </cell>
        </row>
        <row r="317">
          <cell r="C317" t="str">
            <v>TRANSPORTE DE TUBOS DE PVC DN 125</v>
          </cell>
          <cell r="D317" t="str">
            <v>M</v>
          </cell>
          <cell r="E317">
            <v>0.02</v>
          </cell>
          <cell r="F317">
            <v>0.09</v>
          </cell>
          <cell r="G317">
            <v>0.11</v>
          </cell>
          <cell r="H317">
            <v>0.01</v>
          </cell>
        </row>
        <row r="318">
          <cell r="C318" t="str">
            <v>TRANSPORTE DE TUBOS DE PVC DN 100</v>
          </cell>
          <cell r="D318" t="str">
            <v>M</v>
          </cell>
          <cell r="E318">
            <v>0.13</v>
          </cell>
          <cell r="F318">
            <v>0.06</v>
          </cell>
          <cell r="G318">
            <v>0.19</v>
          </cell>
          <cell r="H318">
            <v>6.1000000000000004E-3</v>
          </cell>
        </row>
        <row r="319">
          <cell r="C319" t="str">
            <v>TRANSPORTE DE TUBOS DE PVC DN 75</v>
          </cell>
          <cell r="D319" t="str">
            <v>M</v>
          </cell>
          <cell r="E319">
            <v>0.1</v>
          </cell>
          <cell r="F319">
            <v>0.05</v>
          </cell>
          <cell r="G319">
            <v>0.15</v>
          </cell>
          <cell r="H319">
            <v>5.0000000000000001E-3</v>
          </cell>
        </row>
        <row r="320">
          <cell r="C320" t="str">
            <v>TRANSPORTE DE TUBOS DE PVC DN 50</v>
          </cell>
          <cell r="D320" t="str">
            <v>M</v>
          </cell>
          <cell r="E320">
            <v>0.06</v>
          </cell>
          <cell r="F320">
            <v>0.02</v>
          </cell>
          <cell r="G320">
            <v>0.08</v>
          </cell>
          <cell r="H320">
            <v>2.8E-3</v>
          </cell>
        </row>
        <row r="321">
          <cell r="C321" t="str">
            <v>TRANSPORTE DE TUBOS DE PVC DN 25</v>
          </cell>
          <cell r="D321" t="str">
            <v>M</v>
          </cell>
          <cell r="E321">
            <v>0.02</v>
          </cell>
          <cell r="F321">
            <v>0.01</v>
          </cell>
          <cell r="G321">
            <v>0.03</v>
          </cell>
          <cell r="H321">
            <v>8.9999999999999998E-4</v>
          </cell>
        </row>
        <row r="322">
          <cell r="C322" t="str">
            <v>TRANSPORTE DE TUBOS DE FERRO DUTIL DN 100</v>
          </cell>
          <cell r="D322" t="str">
            <v>M</v>
          </cell>
          <cell r="E322">
            <v>0.1</v>
          </cell>
          <cell r="F322">
            <v>0.44</v>
          </cell>
          <cell r="G322">
            <v>0.54</v>
          </cell>
          <cell r="H322">
            <v>4.3999999999999997E-2</v>
          </cell>
        </row>
        <row r="323">
          <cell r="C323" t="str">
            <v>TRANSPORTE DE TUBOS DE FERRO DUTIL DN 75</v>
          </cell>
          <cell r="D323" t="str">
            <v>M</v>
          </cell>
          <cell r="E323">
            <v>0.05</v>
          </cell>
          <cell r="F323">
            <v>0.32</v>
          </cell>
          <cell r="G323">
            <v>0.37</v>
          </cell>
          <cell r="H323">
            <v>3.3000000000000002E-2</v>
          </cell>
        </row>
        <row r="324">
          <cell r="C324" t="str">
            <v>CARGA E TRANSPORTE MECANICO</v>
          </cell>
          <cell r="E324" t="str">
            <v/>
          </cell>
          <cell r="F324" t="str">
            <v/>
          </cell>
          <cell r="G324" t="str">
            <v/>
          </cell>
        </row>
        <row r="325">
          <cell r="C325" t="str">
            <v>EMPILHAMENTO DE SOLO ORGANICO RETIRADO NA AREA DO ATERRO COM TRATOR SOBRE ESTEIRAS D6</v>
          </cell>
          <cell r="D325" t="str">
            <v>M3</v>
          </cell>
          <cell r="E325">
            <v>2.17</v>
          </cell>
          <cell r="F325">
            <v>0.67</v>
          </cell>
          <cell r="G325">
            <v>2.84</v>
          </cell>
          <cell r="H325">
            <v>7.4999999999999997E-2</v>
          </cell>
        </row>
        <row r="326">
          <cell r="C326" t="str">
            <v>CARGA MECANIZADA E REMOCAO E ENTULHO COM TRANSPORTE ATE 1KM</v>
          </cell>
          <cell r="D326" t="str">
            <v>M3</v>
          </cell>
          <cell r="E326">
            <v>2.99</v>
          </cell>
          <cell r="F326">
            <v>0</v>
          </cell>
          <cell r="G326">
            <v>2.99</v>
          </cell>
          <cell r="H326">
            <v>0</v>
          </cell>
        </row>
        <row r="327">
          <cell r="C327" t="str">
            <v>CARGA, MANOBRAS E DESCARGA DE AREIA, BRITA, PEDRA DE MAO E SOLOS COM CAMINHAO BASCULANTE 6 M3 (DESCARGA LIVRE)</v>
          </cell>
          <cell r="D327" t="str">
            <v>T</v>
          </cell>
          <cell r="E327">
            <v>0.44</v>
          </cell>
          <cell r="F327">
            <v>0.04</v>
          </cell>
          <cell r="G327">
            <v>0.48</v>
          </cell>
          <cell r="H327">
            <v>0</v>
          </cell>
        </row>
        <row r="328">
          <cell r="C328" t="str">
            <v>CARGA, MANOBRAS E DESCARGA DE MISTURAS DE SOLOS E AGREGADOS (BASES ESTABILIZADAS EM USINA) COM CAMINHAO BASCULANTE 6 M3</v>
          </cell>
          <cell r="D328" t="str">
            <v>T</v>
          </cell>
          <cell r="E328">
            <v>1.48</v>
          </cell>
          <cell r="F328">
            <v>0.14000000000000001</v>
          </cell>
          <cell r="G328">
            <v>1.62</v>
          </cell>
          <cell r="H328">
            <v>0</v>
          </cell>
        </row>
        <row r="329">
          <cell r="C329" t="str">
            <v>CARGA, MANOBRAS E DESCARGA DE MATERIAIS DIVERSOS, COM CAMINHAO CARROCERIA 9T (CARGA E DESCARGA MANUAIS)</v>
          </cell>
          <cell r="D329" t="str">
            <v>T</v>
          </cell>
          <cell r="E329">
            <v>6.94</v>
          </cell>
          <cell r="F329">
            <v>0.93</v>
          </cell>
          <cell r="G329">
            <v>7.87</v>
          </cell>
          <cell r="H329">
            <v>8.43E-2</v>
          </cell>
        </row>
        <row r="330">
          <cell r="C330" t="str">
            <v>CARGA, MANOBRAS E DESCARGA DE AREIA, BRITA, PEDRA DE MAO E SOLOS COM CAMINHAO BASCULANTE 6 M3 (DESCARGA LIVRE)</v>
          </cell>
          <cell r="D330" t="str">
            <v>M3</v>
          </cell>
          <cell r="E330">
            <v>0.65</v>
          </cell>
          <cell r="F330">
            <v>0.06</v>
          </cell>
          <cell r="G330">
            <v>0.71</v>
          </cell>
          <cell r="H330">
            <v>0</v>
          </cell>
        </row>
        <row r="331">
          <cell r="C331" t="str">
            <v>CARGA, MANOBRAS E DESCARGA DE MISTURAS DE SOLOS E AGREGADOS, COM CAMINHAO BASCULANTE 6 M3,DESCARGA EM DISTRIBUIDOR</v>
          </cell>
          <cell r="D331" t="str">
            <v>M3</v>
          </cell>
          <cell r="E331">
            <v>2.23</v>
          </cell>
          <cell r="F331">
            <v>0.21</v>
          </cell>
          <cell r="G331">
            <v>2.44</v>
          </cell>
          <cell r="H331">
            <v>0</v>
          </cell>
        </row>
        <row r="332">
          <cell r="C332" t="str">
            <v>CARGA, MANOBRAS E DESCARGA DE MATERIAIS DIVERSOS, COM CAMINHAO CARROCE RIA 9 T (CARGA E DESCARGA MANUAIS)</v>
          </cell>
          <cell r="D332" t="str">
            <v>M3</v>
          </cell>
          <cell r="E332">
            <v>11.73</v>
          </cell>
          <cell r="F332">
            <v>1.1100000000000001</v>
          </cell>
          <cell r="G332">
            <v>12.84</v>
          </cell>
          <cell r="H332">
            <v>0</v>
          </cell>
        </row>
        <row r="333">
          <cell r="C333" t="str">
            <v>CARGA E DESCARGA MECANIZADAS DE ENTULHO EM CAMINHAO BASCULANTE 6 M3</v>
          </cell>
          <cell r="D333" t="str">
            <v>M3</v>
          </cell>
          <cell r="E333">
            <v>0.65</v>
          </cell>
          <cell r="F333">
            <v>0.06</v>
          </cell>
          <cell r="G333">
            <v>0.71</v>
          </cell>
          <cell r="H333">
            <v>0</v>
          </cell>
        </row>
        <row r="334">
          <cell r="C334" t="str">
            <v>CARGA E DESCARGA MECANICA DE SOLO UTILIZANDO CAMINHAO BASCULANTE 5,0M3/11T E PA CARREGADEIRA SOBRE PNEUS * 105 HP * CAP. 1,72M3.</v>
          </cell>
          <cell r="D334" t="str">
            <v>M3</v>
          </cell>
          <cell r="E334">
            <v>0.88</v>
          </cell>
          <cell r="F334">
            <v>7.0000000000000007E-2</v>
          </cell>
          <cell r="G334">
            <v>0.95</v>
          </cell>
          <cell r="H334">
            <v>8.0000000000000002E-3</v>
          </cell>
        </row>
        <row r="335">
          <cell r="C335" t="str">
            <v>CARGA, MANOBRAS E DESCARGA DE BRITA PARA TRATAMENTOS SUPERFICIAIS, COM CAMINHAO BASCULANTE 6 M3</v>
          </cell>
          <cell r="D335" t="str">
            <v>T</v>
          </cell>
          <cell r="E335">
            <v>2.61</v>
          </cell>
          <cell r="F335">
            <v>0.25</v>
          </cell>
          <cell r="G335">
            <v>2.86</v>
          </cell>
          <cell r="H335">
            <v>0</v>
          </cell>
        </row>
        <row r="336">
          <cell r="C336" t="str">
            <v>CARGA, MANOBRAS E DESCARGA DE MISTURA BETUMINOSA A QUENTE, COM CAMINHAO BASCULANTE 6 M3</v>
          </cell>
          <cell r="D336" t="str">
            <v>T</v>
          </cell>
          <cell r="E336">
            <v>2.15</v>
          </cell>
          <cell r="F336">
            <v>0.2</v>
          </cell>
          <cell r="G336">
            <v>2.35</v>
          </cell>
          <cell r="H336">
            <v>0</v>
          </cell>
        </row>
        <row r="337">
          <cell r="C337" t="str">
            <v>CARGA, MANOBRAS E DESCARGA DE MISTURA BETUMINOSA A FRIO, COM CAMINHAO BASCULANTE 6 M3</v>
          </cell>
          <cell r="D337" t="str">
            <v>T</v>
          </cell>
          <cell r="E337">
            <v>4.6399999999999997</v>
          </cell>
          <cell r="F337">
            <v>0.44</v>
          </cell>
          <cell r="G337">
            <v>5.08</v>
          </cell>
          <cell r="H337">
            <v>0</v>
          </cell>
        </row>
        <row r="338">
          <cell r="C338" t="str">
            <v>CARGA, MANOBRAS E DESCARGA DE BRITA PARA BASE DE MACADAME, COM CAMINHAO BASCULANTE 6 M3</v>
          </cell>
          <cell r="D338" t="str">
            <v>T</v>
          </cell>
          <cell r="E338">
            <v>1.1599999999999999</v>
          </cell>
          <cell r="F338">
            <v>0.11</v>
          </cell>
          <cell r="G338">
            <v>1.27</v>
          </cell>
          <cell r="H338">
            <v>0</v>
          </cell>
        </row>
        <row r="339">
          <cell r="C339" t="str">
            <v>CARGA, MANOBRAS E DESCARGA DE BRITA PARA TRATAMENTOS SUPERFICIAIS, COM CAMINHAO BASCULANTE 6 M3, DESCARGA EM DISTRIBUIDOR</v>
          </cell>
          <cell r="D339" t="str">
            <v>M3</v>
          </cell>
          <cell r="E339">
            <v>3.91</v>
          </cell>
          <cell r="F339">
            <v>0.37</v>
          </cell>
          <cell r="G339">
            <v>4.28</v>
          </cell>
          <cell r="H339">
            <v>0</v>
          </cell>
        </row>
        <row r="340">
          <cell r="C340" t="str">
            <v>CARGA, MANOBRAS E DESCARGA DE MISTURA BETUMINOSA A QUENTE, COM CAMINHAO BASCULANTE 6 M3,DESCARGA EM VIBRO-ACABADORA</v>
          </cell>
          <cell r="D340" t="str">
            <v>M3</v>
          </cell>
          <cell r="E340">
            <v>3.23</v>
          </cell>
          <cell r="F340">
            <v>0.31</v>
          </cell>
          <cell r="G340">
            <v>3.54</v>
          </cell>
          <cell r="H340">
            <v>0</v>
          </cell>
        </row>
        <row r="341">
          <cell r="C341" t="str">
            <v>CARGA, MANOBRAS E DESCARGA DE DE MISTURA BETUMINOSA A FRIO, COM CAMINHAO BASCULANTE 6 M3,DESCARGA EM VIBRO-ACABADORA</v>
          </cell>
          <cell r="D341" t="str">
            <v>M3</v>
          </cell>
          <cell r="E341">
            <v>6.95</v>
          </cell>
          <cell r="F341">
            <v>0.66</v>
          </cell>
          <cell r="G341">
            <v>7.61</v>
          </cell>
          <cell r="H341">
            <v>0</v>
          </cell>
        </row>
        <row r="342">
          <cell r="C342" t="str">
            <v>CARGA, MANOBRAS E DESCARGA DE BRITA PARA BASE DE MACADAME, COM CAMINHAO BASCULANTE 6 M3,DESCARGA EM DISTRIBUIDOR</v>
          </cell>
          <cell r="D342" t="str">
            <v>M3</v>
          </cell>
          <cell r="E342">
            <v>1.73</v>
          </cell>
          <cell r="F342">
            <v>0.16</v>
          </cell>
          <cell r="G342">
            <v>1.89</v>
          </cell>
          <cell r="H342">
            <v>0</v>
          </cell>
        </row>
        <row r="343">
          <cell r="C343" t="str">
            <v>CARGA MANUAL E TRANSPORTE MECANICO</v>
          </cell>
          <cell r="E343" t="str">
            <v/>
          </cell>
          <cell r="F343" t="str">
            <v/>
          </cell>
          <cell r="G343" t="str">
            <v/>
          </cell>
        </row>
        <row r="344">
          <cell r="C344" t="str">
            <v>CARGA MANUAL E REMOCAO E ENTULHO COM TRANSPORTE ATE 1KM EM CAMINHAO BASCULANTE 8 M3</v>
          </cell>
          <cell r="D344" t="str">
            <v>M3</v>
          </cell>
          <cell r="E344">
            <v>1.77</v>
          </cell>
          <cell r="F344">
            <v>10.07</v>
          </cell>
          <cell r="G344">
            <v>11.84</v>
          </cell>
          <cell r="H344">
            <v>1.2</v>
          </cell>
        </row>
        <row r="345">
          <cell r="C345" t="str">
            <v>CARGA MANUAL DE TERRA EM CAMINHAO BASCULANTE 6 M3</v>
          </cell>
          <cell r="D345" t="str">
            <v>M3</v>
          </cell>
          <cell r="E345">
            <v>4.21</v>
          </cell>
          <cell r="F345">
            <v>6.79</v>
          </cell>
          <cell r="G345">
            <v>11</v>
          </cell>
          <cell r="H345">
            <v>0.6</v>
          </cell>
        </row>
        <row r="346">
          <cell r="C346" t="str">
            <v>CARGA MANUAL DE ENTULHO EM CAMINHAO BASCULANTE 6 M3</v>
          </cell>
          <cell r="D346" t="str">
            <v>M3</v>
          </cell>
          <cell r="E346">
            <v>5.26</v>
          </cell>
          <cell r="F346">
            <v>8.07</v>
          </cell>
          <cell r="G346">
            <v>13.33</v>
          </cell>
          <cell r="H346">
            <v>0.7</v>
          </cell>
        </row>
        <row r="347">
          <cell r="C347" t="str">
            <v>CARGA MANUAL DE TERRA EM CAMINHAO BASCULANTE (NAO INCLUI O CUSTO IMPRODUTIVO DO CAMINHAO BASCULANTE)</v>
          </cell>
          <cell r="D347" t="str">
            <v>M3</v>
          </cell>
          <cell r="E347">
            <v>0</v>
          </cell>
          <cell r="F347">
            <v>5.03</v>
          </cell>
          <cell r="G347">
            <v>5.03</v>
          </cell>
          <cell r="H347">
            <v>0.6</v>
          </cell>
        </row>
        <row r="348">
          <cell r="C348" t="str">
            <v>CARGA MANUAL DE MATERIAL A GRANEL (2 SERVENTES) EM CAMINHAO BASCULANTE C/ CACAMBA DE 4,0M3 INCLUINDO DESCARGA MECANICA</v>
          </cell>
          <cell r="D348" t="str">
            <v>M3</v>
          </cell>
          <cell r="E348">
            <v>7.5</v>
          </cell>
          <cell r="F348">
            <v>10.130000000000001</v>
          </cell>
          <cell r="G348">
            <v>17.63</v>
          </cell>
          <cell r="H348">
            <v>1.125</v>
          </cell>
        </row>
        <row r="349">
          <cell r="C349" t="str">
            <v>CARGA MANUAL DE ROCHA EM CAMINHAO BASCULANTE</v>
          </cell>
          <cell r="D349" t="str">
            <v>M3</v>
          </cell>
          <cell r="E349">
            <v>12.47</v>
          </cell>
          <cell r="F349">
            <v>6.29</v>
          </cell>
          <cell r="G349">
            <v>18.760000000000002</v>
          </cell>
          <cell r="H349">
            <v>0.75</v>
          </cell>
        </row>
        <row r="350">
          <cell r="C350" t="str">
            <v>FUNDACOES</v>
          </cell>
          <cell r="E350" t="str">
            <v/>
          </cell>
          <cell r="F350" t="str">
            <v/>
          </cell>
          <cell r="G350" t="str">
            <v/>
          </cell>
        </row>
        <row r="351">
          <cell r="C351" t="str">
            <v>MANUTENCAO / REPAROS - FUNDACOES</v>
          </cell>
          <cell r="E351" t="str">
            <v/>
          </cell>
          <cell r="F351" t="str">
            <v/>
          </cell>
          <cell r="G351" t="str">
            <v/>
          </cell>
        </row>
        <row r="352">
          <cell r="C352" t="str">
            <v>DEMOLICAO MANUAL DE CONCRETO SIMPLES</v>
          </cell>
          <cell r="D352" t="str">
            <v>M3</v>
          </cell>
          <cell r="E352">
            <v>0</v>
          </cell>
          <cell r="F352">
            <v>124.46</v>
          </cell>
          <cell r="G352">
            <v>124.46</v>
          </cell>
          <cell r="H352">
            <v>14.3</v>
          </cell>
        </row>
        <row r="353">
          <cell r="C353" t="str">
            <v>DEMOLICAO DE ALVENARIA DE BLOCOS DE PEDRA NATURAL</v>
          </cell>
          <cell r="D353" t="str">
            <v>M3</v>
          </cell>
          <cell r="E353">
            <v>0</v>
          </cell>
          <cell r="F353">
            <v>54.54</v>
          </cell>
          <cell r="G353">
            <v>54.54</v>
          </cell>
          <cell r="H353">
            <v>6.5</v>
          </cell>
        </row>
        <row r="354">
          <cell r="C354" t="str">
            <v>ESTACA TIPO BROCA</v>
          </cell>
          <cell r="E354" t="str">
            <v/>
          </cell>
          <cell r="F354" t="str">
            <v/>
          </cell>
          <cell r="G354" t="str">
            <v/>
          </cell>
        </row>
        <row r="355">
          <cell r="C355" t="str">
            <v>ESTACA A TRADO (BROCA) DIAMETRO 30CM EM CONCRETO ARMADO MOLDADA IN - LOCO, 20 MPA</v>
          </cell>
          <cell r="D355" t="str">
            <v>M</v>
          </cell>
          <cell r="E355">
            <v>21.82</v>
          </cell>
          <cell r="F355">
            <v>37.61</v>
          </cell>
          <cell r="G355">
            <v>59.43</v>
          </cell>
          <cell r="H355">
            <v>4.2338507999999999</v>
          </cell>
        </row>
        <row r="356">
          <cell r="C356" t="str">
            <v>ESTACA A TRADO(BROCA) D=25CM C/CONCRETO FCK=15MPA+20KG ACO/M3 MOLDADA IN - LOCO</v>
          </cell>
          <cell r="D356" t="str">
            <v>M</v>
          </cell>
          <cell r="E356">
            <v>14.67</v>
          </cell>
          <cell r="F356">
            <v>24.05</v>
          </cell>
          <cell r="G356">
            <v>38.72</v>
          </cell>
          <cell r="H356">
            <v>2.73</v>
          </cell>
        </row>
        <row r="357">
          <cell r="C357" t="str">
            <v>ESTACA A TRADO(BROCA) D=25CM C/CONCRETO FCK=15MPA (SEM ARMACAO) MOLDADA IN-LOCO</v>
          </cell>
          <cell r="D357" t="str">
            <v>M</v>
          </cell>
          <cell r="E357">
            <v>11.17</v>
          </cell>
          <cell r="F357">
            <v>23.1</v>
          </cell>
          <cell r="G357">
            <v>34.270000000000003</v>
          </cell>
          <cell r="H357">
            <v>2.65</v>
          </cell>
        </row>
        <row r="358">
          <cell r="C358" t="str">
            <v>ESTACA A TRADO (BROCA) D=20CM C/CONCRETO FCK=15MPA (SEM ARMACAO) MOLDADA IN-LOCO</v>
          </cell>
          <cell r="D358" t="str">
            <v>M</v>
          </cell>
          <cell r="E358">
            <v>7.02</v>
          </cell>
          <cell r="F358">
            <v>22.16</v>
          </cell>
          <cell r="G358">
            <v>29.18</v>
          </cell>
          <cell r="H358">
            <v>2.5384954</v>
          </cell>
        </row>
        <row r="359">
          <cell r="C359" t="str">
            <v>PERFURACAO MANUAL DIAMETRO 20 CM (5 TF)</v>
          </cell>
          <cell r="D359" t="str">
            <v>M</v>
          </cell>
          <cell r="E359">
            <v>7.7</v>
          </cell>
          <cell r="F359">
            <v>33.99</v>
          </cell>
          <cell r="G359">
            <v>41.69</v>
          </cell>
          <cell r="H359">
            <v>3.89479</v>
          </cell>
        </row>
        <row r="360">
          <cell r="C360" t="str">
            <v>ESTACA HÉLICE CONTÍNUA</v>
          </cell>
          <cell r="E360" t="str">
            <v/>
          </cell>
          <cell r="F360" t="str">
            <v/>
          </cell>
          <cell r="G360" t="str">
            <v/>
          </cell>
        </row>
        <row r="361">
          <cell r="C361" t="str">
            <v>ESTACA RAIZ</v>
          </cell>
          <cell r="E361" t="str">
            <v/>
          </cell>
          <cell r="F361" t="str">
            <v/>
          </cell>
          <cell r="G361" t="str">
            <v/>
          </cell>
        </row>
        <row r="362">
          <cell r="C362" t="str">
            <v>ESTACA TIPO FRANKI</v>
          </cell>
          <cell r="E362" t="str">
            <v/>
          </cell>
          <cell r="F362" t="str">
            <v/>
          </cell>
          <cell r="G362" t="str">
            <v/>
          </cell>
        </row>
        <row r="363">
          <cell r="C363" t="str">
            <v>ESTACA TP FRANKI D=35 CM P/CARGA 55 T S/BATE ESTACA</v>
          </cell>
          <cell r="D363" t="str">
            <v>M</v>
          </cell>
          <cell r="E363">
            <v>162.35</v>
          </cell>
          <cell r="F363">
            <v>16.53</v>
          </cell>
          <cell r="G363">
            <v>178.88</v>
          </cell>
          <cell r="H363">
            <v>1.45</v>
          </cell>
        </row>
        <row r="364">
          <cell r="C364" t="str">
            <v>ESTACA TP FRANKI D=40 CM P/CARGA 75T S/BATE ESTACA</v>
          </cell>
          <cell r="D364" t="str">
            <v>M</v>
          </cell>
          <cell r="E364">
            <v>189.58</v>
          </cell>
          <cell r="F364">
            <v>16.77</v>
          </cell>
          <cell r="G364">
            <v>206.35</v>
          </cell>
          <cell r="H364">
            <v>1.47</v>
          </cell>
        </row>
        <row r="365">
          <cell r="C365" t="str">
            <v>ESTACA TP FRANKI D=45 CM P/CARGA 95T S/BATE ESTACA</v>
          </cell>
          <cell r="D365" t="str">
            <v>M</v>
          </cell>
          <cell r="E365">
            <v>280.74</v>
          </cell>
          <cell r="F365">
            <v>14.05</v>
          </cell>
          <cell r="G365">
            <v>294.79000000000002</v>
          </cell>
          <cell r="H365">
            <v>1.28</v>
          </cell>
        </row>
        <row r="366">
          <cell r="C366" t="str">
            <v>ESTACA TP FRANKI D=52 CM P/CARGA 130T S/BATE ESTACA</v>
          </cell>
          <cell r="D366" t="str">
            <v>M</v>
          </cell>
          <cell r="E366">
            <v>327.18</v>
          </cell>
          <cell r="F366">
            <v>23.34</v>
          </cell>
          <cell r="G366">
            <v>350.52</v>
          </cell>
          <cell r="H366">
            <v>1.96</v>
          </cell>
        </row>
        <row r="367">
          <cell r="C367" t="str">
            <v>ESTACA TP FRANKI D=60 CM P/CARGA 170T S/BATE ESTACA</v>
          </cell>
          <cell r="D367" t="str">
            <v>M</v>
          </cell>
          <cell r="E367">
            <v>393.3</v>
          </cell>
          <cell r="F367">
            <v>34.33</v>
          </cell>
          <cell r="G367">
            <v>427.63</v>
          </cell>
          <cell r="H367">
            <v>3.01</v>
          </cell>
        </row>
        <row r="368">
          <cell r="C368" t="str">
            <v>ESTACA PRE-MOLDADA</v>
          </cell>
          <cell r="E368" t="str">
            <v/>
          </cell>
          <cell r="F368" t="str">
            <v/>
          </cell>
          <cell r="G368" t="str">
            <v/>
          </cell>
        </row>
        <row r="369">
          <cell r="C369" t="str">
            <v>ESTACA PRE-MOLDADA CONCRETO ARMADO 20 T, INCL CRAVACAO/EMENDAS</v>
          </cell>
          <cell r="D369" t="str">
            <v>M</v>
          </cell>
          <cell r="E369">
            <v>71.47</v>
          </cell>
          <cell r="F369">
            <v>3.36</v>
          </cell>
          <cell r="G369">
            <v>74.83</v>
          </cell>
          <cell r="H369">
            <v>0.4</v>
          </cell>
        </row>
        <row r="370">
          <cell r="C370" t="str">
            <v>ESTACA PRE-MOLDADA CONCRETO ARMADO 25T, INCL CRAVACAO/EMENDAS</v>
          </cell>
          <cell r="D370" t="str">
            <v>M</v>
          </cell>
          <cell r="E370">
            <v>75.25</v>
          </cell>
          <cell r="F370">
            <v>3.36</v>
          </cell>
          <cell r="G370">
            <v>78.61</v>
          </cell>
          <cell r="H370">
            <v>0.4</v>
          </cell>
        </row>
        <row r="371">
          <cell r="C371" t="str">
            <v>ESTACA PRE-MOLDADA CONCRETO ARMADO 32T, INCL CRAVACAO/EMENDAS</v>
          </cell>
          <cell r="D371" t="str">
            <v>M</v>
          </cell>
          <cell r="E371">
            <v>95.29</v>
          </cell>
          <cell r="F371">
            <v>3.36</v>
          </cell>
          <cell r="G371">
            <v>98.65</v>
          </cell>
          <cell r="H371">
            <v>0.4</v>
          </cell>
        </row>
        <row r="372">
          <cell r="C372" t="str">
            <v>ESTACA PRE-MOLDADA CONCRETO ARMADO 38T, INCL CRAVACAO/EMENDAS</v>
          </cell>
          <cell r="D372" t="str">
            <v>M</v>
          </cell>
          <cell r="E372">
            <v>101.38</v>
          </cell>
          <cell r="F372">
            <v>3.36</v>
          </cell>
          <cell r="G372">
            <v>104.74</v>
          </cell>
          <cell r="H372">
            <v>0.4</v>
          </cell>
        </row>
        <row r="373">
          <cell r="C373" t="str">
            <v>ESTACA PRE-MOLDADA CONCRETO ARMADO 50T, INCL CRAVACAO/EMENDAS</v>
          </cell>
          <cell r="D373" t="str">
            <v>M</v>
          </cell>
          <cell r="E373">
            <v>131.03</v>
          </cell>
          <cell r="F373">
            <v>3.36</v>
          </cell>
          <cell r="G373">
            <v>134.38999999999999</v>
          </cell>
          <cell r="H373">
            <v>0.4</v>
          </cell>
        </row>
        <row r="374">
          <cell r="C374" t="str">
            <v>ESTACA PRE-MOLDADA CONCRETO ARMADO 62T, INCL CRAVACAO/EMENDAS</v>
          </cell>
          <cell r="D374" t="str">
            <v>M</v>
          </cell>
          <cell r="E374">
            <v>143.21</v>
          </cell>
          <cell r="F374">
            <v>3.36</v>
          </cell>
          <cell r="G374">
            <v>146.57</v>
          </cell>
          <cell r="H374">
            <v>0.4</v>
          </cell>
        </row>
        <row r="375">
          <cell r="C375" t="str">
            <v>CORTE E PREPARO EM CABECA DE ESTACA</v>
          </cell>
          <cell r="D375" t="str">
            <v>UN</v>
          </cell>
          <cell r="E375">
            <v>0</v>
          </cell>
          <cell r="F375">
            <v>23.94</v>
          </cell>
          <cell r="G375">
            <v>23.94</v>
          </cell>
          <cell r="H375">
            <v>2.75</v>
          </cell>
        </row>
        <row r="376">
          <cell r="C376" t="str">
            <v>ESTACA CONCRETO ARMADO CENTRIFUGADO D=20 CM, 25 A 30T INCL CRAVACAO/EMENDAS</v>
          </cell>
          <cell r="D376" t="str">
            <v>M</v>
          </cell>
          <cell r="E376">
            <v>86.29</v>
          </cell>
          <cell r="F376">
            <v>3.36</v>
          </cell>
          <cell r="G376">
            <v>89.65</v>
          </cell>
          <cell r="H376">
            <v>0.4</v>
          </cell>
        </row>
        <row r="377">
          <cell r="C377" t="str">
            <v>ESTACA CONCRETO ARMADO CENTRIFUGADO D=28 CM INCLUSIVE CRAVACAO E SERVENTE</v>
          </cell>
          <cell r="D377" t="str">
            <v>M</v>
          </cell>
          <cell r="E377">
            <v>96.89</v>
          </cell>
          <cell r="F377">
            <v>3.36</v>
          </cell>
          <cell r="G377">
            <v>100.25</v>
          </cell>
          <cell r="H377">
            <v>0.4</v>
          </cell>
        </row>
        <row r="378">
          <cell r="C378" t="str">
            <v>ESTACA CONCRETO ARMADO CENTRIFUGADO D=33 CM, 60 A 75T, INCL CRAVACAO/EMENDAS</v>
          </cell>
          <cell r="D378" t="str">
            <v>M</v>
          </cell>
          <cell r="E378">
            <v>151.02000000000001</v>
          </cell>
          <cell r="F378">
            <v>3.36</v>
          </cell>
          <cell r="G378">
            <v>154.38</v>
          </cell>
          <cell r="H378">
            <v>0.4</v>
          </cell>
        </row>
        <row r="379">
          <cell r="C379" t="str">
            <v>ESTACA CONCRETO ARMADO CENTRIFUGADO D=38 CM, 75 A 90 T, INCL CRAVACAO/EMENDAS</v>
          </cell>
          <cell r="D379" t="str">
            <v>M</v>
          </cell>
          <cell r="E379">
            <v>185.3</v>
          </cell>
          <cell r="F379">
            <v>3.36</v>
          </cell>
          <cell r="G379">
            <v>188.66</v>
          </cell>
          <cell r="H379">
            <v>0.4</v>
          </cell>
        </row>
        <row r="380">
          <cell r="C380" t="str">
            <v>ESTACA CONCRETO ARMADO CENTRIFUGADO D=42 CM, 90 A 115T, INCL CRAVACAO/EMENDAS</v>
          </cell>
          <cell r="D380" t="str">
            <v>M</v>
          </cell>
          <cell r="E380">
            <v>225.01</v>
          </cell>
          <cell r="F380">
            <v>3.36</v>
          </cell>
          <cell r="G380">
            <v>228.37</v>
          </cell>
          <cell r="H380">
            <v>0.4</v>
          </cell>
        </row>
        <row r="381">
          <cell r="C381" t="str">
            <v>ESTACA CONCRETO ARMADO CENTRIFUGADO D=60 CM INCLUSIVE CRAVACAO E SERVENTE</v>
          </cell>
          <cell r="D381" t="str">
            <v>M</v>
          </cell>
          <cell r="E381">
            <v>356.04</v>
          </cell>
          <cell r="F381">
            <v>3.36</v>
          </cell>
          <cell r="G381">
            <v>359.4</v>
          </cell>
          <cell r="H381">
            <v>0.4</v>
          </cell>
        </row>
        <row r="382">
          <cell r="C382" t="str">
            <v>ESTACA COM PERFIL DE ACO</v>
          </cell>
          <cell r="E382" t="str">
            <v/>
          </cell>
          <cell r="F382" t="str">
            <v/>
          </cell>
          <cell r="G382" t="str">
            <v/>
          </cell>
        </row>
        <row r="383">
          <cell r="C383" t="str">
            <v>FORNECIMENTO DE PERFIL DUPLO "I" OU "H" ATE 8" INCL EMENDA LONG O CUSTO JA ESTA MULTIPLICADO POR 2 (DOIS).</v>
          </cell>
          <cell r="D383" t="str">
            <v>KG</v>
          </cell>
          <cell r="E383">
            <v>12.25</v>
          </cell>
          <cell r="F383">
            <v>0.73</v>
          </cell>
          <cell r="G383">
            <v>12.98</v>
          </cell>
          <cell r="H383">
            <v>6.9000000000000006E-2</v>
          </cell>
        </row>
        <row r="384">
          <cell r="C384" t="str">
            <v>FORNECIMENTO PERFIL DUPLO "I" OU "H" DE 8"ATE 12" INCL EMENDA LONG O CUSTO JA ESTA MULTIPLICADO POR 2 (DOIS).</v>
          </cell>
          <cell r="D384" t="str">
            <v>KG</v>
          </cell>
          <cell r="E384">
            <v>14.28</v>
          </cell>
          <cell r="F384">
            <v>0.25</v>
          </cell>
          <cell r="G384">
            <v>14.53</v>
          </cell>
          <cell r="H384">
            <v>2.1000000000000001E-2</v>
          </cell>
        </row>
        <row r="385">
          <cell r="C385" t="str">
            <v>FORNECIMENTO DE PERFIL SIMPLES"I" OU"H" ATE 8" INCLUSIVE PERDAS</v>
          </cell>
          <cell r="D385" t="str">
            <v>KG</v>
          </cell>
          <cell r="E385">
            <v>6.13</v>
          </cell>
          <cell r="F385">
            <v>0.41</v>
          </cell>
          <cell r="G385">
            <v>6.54</v>
          </cell>
          <cell r="H385">
            <v>3.4500000000000003E-2</v>
          </cell>
        </row>
        <row r="386">
          <cell r="C386" t="str">
            <v>FORNECIMENTO DE PERFIL SIMPLES"I" OU"H" DE 8" A 12" INCLUSIVE PERDAS</v>
          </cell>
          <cell r="D386" t="str">
            <v>KG</v>
          </cell>
          <cell r="E386">
            <v>7.14</v>
          </cell>
          <cell r="F386">
            <v>0.13</v>
          </cell>
          <cell r="G386">
            <v>7.27</v>
          </cell>
          <cell r="H386">
            <v>1.0500000000000001E-2</v>
          </cell>
        </row>
        <row r="387">
          <cell r="C387" t="str">
            <v>ESTACA TIPO TUBULAO</v>
          </cell>
          <cell r="E387" t="str">
            <v/>
          </cell>
          <cell r="F387" t="str">
            <v/>
          </cell>
          <cell r="G387" t="str">
            <v/>
          </cell>
        </row>
        <row r="388">
          <cell r="C388" t="str">
            <v>ARRASAMENTO DE TUBULAO DE CONCRETO D=0,80M.</v>
          </cell>
          <cell r="D388" t="str">
            <v>UN</v>
          </cell>
          <cell r="E388">
            <v>146.16</v>
          </cell>
          <cell r="F388">
            <v>60.69</v>
          </cell>
          <cell r="G388">
            <v>206.85</v>
          </cell>
          <cell r="H388">
            <v>6</v>
          </cell>
        </row>
        <row r="389">
          <cell r="C389" t="str">
            <v>ARRASAMENTO DE TUBULAO DE CONCRETO D=1,00 A 1,20M. (INCLUI ENCARREGADO).</v>
          </cell>
          <cell r="D389" t="str">
            <v>UN</v>
          </cell>
          <cell r="E389">
            <v>219.25</v>
          </cell>
          <cell r="F389">
            <v>91.04</v>
          </cell>
          <cell r="G389">
            <v>310.29000000000002</v>
          </cell>
          <cell r="H389">
            <v>9</v>
          </cell>
        </row>
        <row r="390">
          <cell r="C390" t="str">
            <v>ARRASAMENTO DE TUBULAO DE CONCRETO D=1,25 A 1,40M.</v>
          </cell>
          <cell r="D390" t="str">
            <v>UN</v>
          </cell>
          <cell r="E390">
            <v>253.34</v>
          </cell>
          <cell r="F390">
            <v>105.2</v>
          </cell>
          <cell r="G390">
            <v>358.54</v>
          </cell>
          <cell r="H390">
            <v>10.4</v>
          </cell>
        </row>
        <row r="391">
          <cell r="C391" t="str">
            <v>ARRASAMENTO DE TUBULAO DE CONCRETO D=1,45 A 1,60M.</v>
          </cell>
          <cell r="D391" t="str">
            <v>UN</v>
          </cell>
          <cell r="E391">
            <v>292.32</v>
          </cell>
          <cell r="F391">
            <v>121.38</v>
          </cell>
          <cell r="G391">
            <v>413.7</v>
          </cell>
          <cell r="H391">
            <v>12</v>
          </cell>
        </row>
        <row r="392">
          <cell r="C392" t="str">
            <v>ARRASAMENTO DE TUBULAO DE CONCRETO D=1,65 A 2,00M.</v>
          </cell>
          <cell r="D392" t="str">
            <v>UN</v>
          </cell>
          <cell r="E392">
            <v>365.41</v>
          </cell>
          <cell r="F392">
            <v>151.72999999999999</v>
          </cell>
          <cell r="G392">
            <v>517.14</v>
          </cell>
          <cell r="H392">
            <v>15</v>
          </cell>
        </row>
        <row r="393">
          <cell r="C393" t="str">
            <v>ARRASAMENTO DE TUBULAO DE CONCRETO D=2,10 A 2,50M.</v>
          </cell>
          <cell r="D393" t="str">
            <v>UN</v>
          </cell>
          <cell r="E393">
            <v>453.1</v>
          </cell>
          <cell r="F393">
            <v>188.14</v>
          </cell>
          <cell r="G393">
            <v>641.24</v>
          </cell>
          <cell r="H393">
            <v>18.600000000000001</v>
          </cell>
        </row>
        <row r="394">
          <cell r="C394" t="str">
            <v>ESCAVACAO MANUAL CAMPO ABERTO P/TUBULAO - FUSTE E/OU BASE (PARA TODAS AS PROFUNDIDADES)</v>
          </cell>
          <cell r="D394" t="str">
            <v>M3</v>
          </cell>
          <cell r="E394">
            <v>0</v>
          </cell>
          <cell r="F394">
            <v>196</v>
          </cell>
          <cell r="G394">
            <v>196</v>
          </cell>
          <cell r="H394">
            <v>20</v>
          </cell>
        </row>
        <row r="395">
          <cell r="C395" t="str">
            <v>FORMAS</v>
          </cell>
          <cell r="E395" t="str">
            <v/>
          </cell>
          <cell r="F395" t="str">
            <v/>
          </cell>
          <cell r="G395" t="str">
            <v/>
          </cell>
        </row>
        <row r="396">
          <cell r="C396" t="str">
            <v>FORMAS PARA FUNDACOES</v>
          </cell>
          <cell r="E396" t="str">
            <v/>
          </cell>
          <cell r="F396" t="str">
            <v/>
          </cell>
          <cell r="G396" t="str">
            <v/>
          </cell>
        </row>
        <row r="397">
          <cell r="C397" t="str">
            <v>FORMA CURVA EM CHAPA DE MADEIRA COMPENSADA RESINADA 21 MM, PARA ESTRUTURAS DE CONCRETO.</v>
          </cell>
          <cell r="D397" t="str">
            <v>M2</v>
          </cell>
          <cell r="E397">
            <v>8.61</v>
          </cell>
          <cell r="F397">
            <v>30.35</v>
          </cell>
          <cell r="G397">
            <v>38.96</v>
          </cell>
          <cell r="H397">
            <v>3</v>
          </cell>
        </row>
        <row r="398">
          <cell r="C398" t="str">
            <v>FORMA TABUA PARA CONCRETO EM FUNDACAO, C/ REAPROVEITAMENTO 2X.</v>
          </cell>
          <cell r="D398" t="str">
            <v>M2</v>
          </cell>
          <cell r="E398">
            <v>15.22</v>
          </cell>
          <cell r="F398">
            <v>20.93</v>
          </cell>
          <cell r="G398">
            <v>36.15</v>
          </cell>
          <cell r="H398">
            <v>2</v>
          </cell>
        </row>
        <row r="399">
          <cell r="C399" t="str">
            <v>FORMA TABUA PARA CONCRETO EM FUNDACAO C/ REAPROVEITAMENTO 5X</v>
          </cell>
          <cell r="D399" t="str">
            <v>M2</v>
          </cell>
          <cell r="E399">
            <v>14.97</v>
          </cell>
          <cell r="F399">
            <v>20.23</v>
          </cell>
          <cell r="G399">
            <v>35.200000000000003</v>
          </cell>
          <cell r="H399">
            <v>2</v>
          </cell>
        </row>
        <row r="400">
          <cell r="C400" t="str">
            <v>FORMA TABUA P/ CONCRETO EM FUNDACAO C/ REAPROVEITAMENTO 10 X.</v>
          </cell>
          <cell r="D400" t="str">
            <v>M2</v>
          </cell>
          <cell r="E400">
            <v>7.85</v>
          </cell>
          <cell r="F400">
            <v>20.23</v>
          </cell>
          <cell r="G400">
            <v>28.08</v>
          </cell>
          <cell r="H400">
            <v>2</v>
          </cell>
        </row>
        <row r="401">
          <cell r="C401" t="str">
            <v>FORMA TABUA P/CONCRETO EM FUNDACAO S/REAPROVEITAMENTO</v>
          </cell>
          <cell r="D401" t="str">
            <v>M2</v>
          </cell>
          <cell r="E401">
            <v>33.18</v>
          </cell>
          <cell r="F401">
            <v>27.21</v>
          </cell>
          <cell r="G401">
            <v>60.39</v>
          </cell>
          <cell r="H401">
            <v>2.6</v>
          </cell>
        </row>
        <row r="402">
          <cell r="C402" t="str">
            <v>FORMA TABUA P/ CONCRETO EM FUNDACAO RADIER C/ REAPROVEITAMENTO 3X.</v>
          </cell>
          <cell r="D402" t="str">
            <v>M2</v>
          </cell>
          <cell r="E402">
            <v>19</v>
          </cell>
          <cell r="F402">
            <v>1.89</v>
          </cell>
          <cell r="G402">
            <v>20.89</v>
          </cell>
          <cell r="H402">
            <v>0.18</v>
          </cell>
        </row>
        <row r="403">
          <cell r="C403" t="str">
            <v>FORMA TABUA P/ CONCRETO EM FUNDACAO RADIER C/ REAPROVEITAMENTO 5X.</v>
          </cell>
          <cell r="D403" t="str">
            <v>M2</v>
          </cell>
          <cell r="E403">
            <v>11.43</v>
          </cell>
          <cell r="F403">
            <v>1.89</v>
          </cell>
          <cell r="G403">
            <v>13.32</v>
          </cell>
          <cell r="H403">
            <v>0.18</v>
          </cell>
        </row>
        <row r="404">
          <cell r="C404" t="str">
            <v>FORMA TABUA P/ CONCRETO EM FUNDACAO RADIER C/ REAPROVEITAMENTO 10X.</v>
          </cell>
          <cell r="D404" t="str">
            <v>M2</v>
          </cell>
          <cell r="E404">
            <v>5.76</v>
          </cell>
          <cell r="F404">
            <v>1.89</v>
          </cell>
          <cell r="G404">
            <v>7.65</v>
          </cell>
          <cell r="H404">
            <v>0.18</v>
          </cell>
        </row>
        <row r="405">
          <cell r="C405" t="str">
            <v>FORMAS PARA SUPERESTRUTURA</v>
          </cell>
          <cell r="E405" t="str">
            <v/>
          </cell>
          <cell r="F405" t="str">
            <v/>
          </cell>
          <cell r="G405" t="str">
            <v/>
          </cell>
        </row>
        <row r="406">
          <cell r="C406" t="str">
            <v>FORMA TABUAS MADEIRA 3A P/ PECAS CONCRETO ARM, REAPR 2X, INCL MONTAGEM E DESMONTAGEM.</v>
          </cell>
          <cell r="D406" t="str">
            <v>M2</v>
          </cell>
          <cell r="E406">
            <v>17.350000000000001</v>
          </cell>
          <cell r="F406">
            <v>21.24</v>
          </cell>
          <cell r="G406">
            <v>38.590000000000003</v>
          </cell>
          <cell r="H406">
            <v>2.1</v>
          </cell>
        </row>
        <row r="407">
          <cell r="C407" t="str">
            <v>FORMAS TIPO SANDUICHE COM TABUAS, 30 APROVEITAMENTOS</v>
          </cell>
          <cell r="D407" t="str">
            <v>M2</v>
          </cell>
          <cell r="E407">
            <v>1.75</v>
          </cell>
          <cell r="F407">
            <v>8.1</v>
          </cell>
          <cell r="G407">
            <v>9.85</v>
          </cell>
          <cell r="H407">
            <v>0.8</v>
          </cell>
        </row>
        <row r="408">
          <cell r="C408" t="str">
            <v>FORMA CURVA EM TABUA 3A P/VIGA, PILAR E PAREDE.</v>
          </cell>
          <cell r="D408" t="str">
            <v>M2</v>
          </cell>
          <cell r="E408">
            <v>30.09</v>
          </cell>
          <cell r="F408">
            <v>40.46</v>
          </cell>
          <cell r="G408">
            <v>70.55</v>
          </cell>
          <cell r="H408">
            <v>4</v>
          </cell>
        </row>
        <row r="409">
          <cell r="C409" t="str">
            <v>FORMA PLANA P/VIGA, PILAR E PAREDE EM CHAPA RESINADA E= 10 MM</v>
          </cell>
          <cell r="D409" t="str">
            <v>M2</v>
          </cell>
          <cell r="E409">
            <v>15.45</v>
          </cell>
          <cell r="F409">
            <v>22.25</v>
          </cell>
          <cell r="G409">
            <v>37.700000000000003</v>
          </cell>
          <cell r="H409">
            <v>2.2000000000000002</v>
          </cell>
        </row>
        <row r="410">
          <cell r="C410" t="str">
            <v>FORMA PARA ESTRUTURAS DE CONCRETO (PILAR, VIGA E LAJE) EM CHAPA DE MADEIRA COMPENSADA RESINADA, DE 1,10 X 2,20, ESPESSURA = 12 MM, 02 UTILIZACOES. (FABRICACAO, MONTAGEM E DESMONTAGEM)</v>
          </cell>
          <cell r="D410" t="str">
            <v>M2</v>
          </cell>
          <cell r="E410">
            <v>16.98</v>
          </cell>
          <cell r="F410">
            <v>15.69</v>
          </cell>
          <cell r="G410">
            <v>32.67</v>
          </cell>
          <cell r="H410">
            <v>1.39</v>
          </cell>
        </row>
        <row r="411">
          <cell r="C411" t="str">
            <v>FORMA PARA ESTRUTURAS DE CONCRETO (PILAR, VIGA E LAJE) EM CHAPA DE MADEIRA COMPENSADA RESINADA, DE 1,10 X 2,20, ESPESSURA = 12 MM, 03 UTILIZACOES. (FABRICACAO, MONTAGEM E DESMONTAGEM)</v>
          </cell>
          <cell r="D411" t="str">
            <v>M2</v>
          </cell>
          <cell r="E411">
            <v>12.39</v>
          </cell>
          <cell r="F411">
            <v>12.86</v>
          </cell>
          <cell r="G411">
            <v>25.25</v>
          </cell>
          <cell r="H411">
            <v>1.1399999999999999</v>
          </cell>
        </row>
        <row r="412">
          <cell r="C412" t="str">
            <v>FORMA PARA ESTRUTURAS DE CONCRETO (PILAR, VIGA E LAJE) EM CHAPA DE MADEIRA COMPENSADA RESINADA, DE 1,10 X 2,20, ESPESSURA = 12 MM, 05 UTILIZACOES. (FABRICACAO, MONTAGEM E DESMONTAGEM)</v>
          </cell>
          <cell r="D412" t="str">
            <v>M2</v>
          </cell>
          <cell r="E412">
            <v>8.65</v>
          </cell>
          <cell r="F412">
            <v>10.61</v>
          </cell>
          <cell r="G412">
            <v>19.260000000000002</v>
          </cell>
          <cell r="H412">
            <v>0.94</v>
          </cell>
        </row>
        <row r="413">
          <cell r="C413" t="str">
            <v>FORMA PARA ESTRUTURAS DE CONCRETO (PILAR, VIGA E LAJE) EM CHAPA DE MADEIRA COMPENSADA PLASTIFICADA, DE 1,10 X 2,20, ESPESSURA = 12 MM, 02 UTILIZACOES. (FABRICACAO, MONTAGEM E DESMONTAGEM - EXCLUSIVE ESCORAMENTO)</v>
          </cell>
          <cell r="D413" t="str">
            <v>M2</v>
          </cell>
          <cell r="E413">
            <v>19.52</v>
          </cell>
          <cell r="F413">
            <v>15.69</v>
          </cell>
          <cell r="G413">
            <v>35.21</v>
          </cell>
          <cell r="H413">
            <v>1.39</v>
          </cell>
        </row>
        <row r="414">
          <cell r="C414" t="str">
            <v>FORMA PARA ESTRUTURAS DE CONCRETO (PILAR, VIGA E LAJE) EM CHAPA DE MADEIRA COMPENSADA PLASTIFICADA, DE 1,10 X 2,20, ESPESSURA = 12 MM, 03 UTILIZACOES. (FABRICACAO, MONTAGEM E DESMONTAGEM - EXCLUSIVE ESCORAMENTO)</v>
          </cell>
          <cell r="D414" t="str">
            <v>M2</v>
          </cell>
          <cell r="E414">
            <v>13.8</v>
          </cell>
          <cell r="F414">
            <v>12.86</v>
          </cell>
          <cell r="G414">
            <v>26.66</v>
          </cell>
          <cell r="H414">
            <v>2.08</v>
          </cell>
        </row>
        <row r="415">
          <cell r="C415" t="str">
            <v>FORMA PARA ESTRUTURAS DE CONCRETO (PILAR, VIGA E LAJE) EM CHAPA DE MADEIRA COMPENSADA PLASTIFICADA, DE 1,10 X 2,20, ESPESSURA = 12 MM, 03 UTILIZACOES. (FABRICACAO, MONTAGEM E DESMONTAGEM - EXCLUSIVE ESCORAMENTO)</v>
          </cell>
          <cell r="D415" t="str">
            <v>M2</v>
          </cell>
          <cell r="E415">
            <v>9.25</v>
          </cell>
          <cell r="F415">
            <v>10.61</v>
          </cell>
          <cell r="G415">
            <v>19.86</v>
          </cell>
          <cell r="H415">
            <v>0.94</v>
          </cell>
        </row>
        <row r="416">
          <cell r="C416" t="str">
            <v>FORMA PARA ESTRUTURAS DE CONCRETO (PILAR, VIGA E LAJE) EM CHAPA DE MADEIRA COMPENSADA PLASTIFICADA, DE 1,10 X 2,20, ESPESSURA = 12 MM, 08 UTILIZACOES. (FABRICACAO, MONTAGEM E DESMONTAGEM - EXCLUSIVE ESCORAMENTO)</v>
          </cell>
          <cell r="D416" t="str">
            <v>M2</v>
          </cell>
          <cell r="E416">
            <v>7.5</v>
          </cell>
          <cell r="F416">
            <v>9.26</v>
          </cell>
          <cell r="G416">
            <v>16.760000000000002</v>
          </cell>
          <cell r="H416">
            <v>0.82</v>
          </cell>
        </row>
        <row r="417">
          <cell r="C417" t="str">
            <v>FORMA PARA ESTRUTURAS DE CONCRETO (PILAR, VIGA E LAJE) EM CHAPA DE MADEIRA COMPENSADA PLASTIFICADA, DE 1,10 X 2,20, ESPESSURA = 18 MM, 02 UTILIZACOES. (FABRICACAO, MONTAGEM E DESMONTAGEM - EXCLUSIVE ESCORAMENTO)</v>
          </cell>
          <cell r="D417" t="str">
            <v>M2</v>
          </cell>
          <cell r="E417">
            <v>25.1</v>
          </cell>
          <cell r="F417">
            <v>20.32</v>
          </cell>
          <cell r="G417">
            <v>45.42</v>
          </cell>
          <cell r="H417">
            <v>1.8</v>
          </cell>
        </row>
        <row r="418">
          <cell r="C418" t="str">
            <v>FORMA PARA ESTRUTURAS DE CONCRETO (PILAR, VIGA E LAJE) EM CHAPA DE MADEIRA COMPENSADA PLASTIFICADA, DE 1,10 X 2,20, ESPESSURA = 18 MM, 03 UTILIZACOES. (FABRICACAO, MONTAGEM E DESMONTAGEM - EXCLUSIVE ESCORAMENTO)</v>
          </cell>
          <cell r="D418" t="str">
            <v>M2</v>
          </cell>
          <cell r="E418">
            <v>17.399999999999999</v>
          </cell>
          <cell r="F418">
            <v>17.059999999999999</v>
          </cell>
          <cell r="G418">
            <v>34.46</v>
          </cell>
          <cell r="H418">
            <v>1.51</v>
          </cell>
        </row>
        <row r="419">
          <cell r="C419" t="str">
            <v>FORMA PARA ESTRUTURAS DE CONCRETO (PILAR, VIGA E LAJE) EM CHAPA DE MADEIRA COMPENSADA PLASTIFICADA, DE 1,10 X 2,20, ESPESSURA = 18 MM, 05 UTILIZACOES. (FABRICACAO, MONTAGEM E DESMONTAGEM - EXCLUSIVE ESCORAMENTO)</v>
          </cell>
          <cell r="D419" t="str">
            <v>M2</v>
          </cell>
          <cell r="E419">
            <v>11.42</v>
          </cell>
          <cell r="F419">
            <v>14.44</v>
          </cell>
          <cell r="G419">
            <v>25.86</v>
          </cell>
          <cell r="H419">
            <v>1.28</v>
          </cell>
        </row>
        <row r="420">
          <cell r="C420" t="str">
            <v>FORMA PARA ESTRUTURAS DE CONCRETO (PILAR, VIGA E LAJE) EM CHAPA DE MADEIRA COMPENSADA PLASTIFICADA, DE 1,10 X 2,20, ESPESSURA = 18 MM, 08 UTILIZACOES. (FABRICACAO, MONTAGEM E DESMONTAGEM - EXCLUSIVE ESCORAMENTO)</v>
          </cell>
          <cell r="D420" t="str">
            <v>M2</v>
          </cell>
          <cell r="E420">
            <v>8.08</v>
          </cell>
          <cell r="F420">
            <v>12.98</v>
          </cell>
          <cell r="G420">
            <v>21.06</v>
          </cell>
          <cell r="H420">
            <v>1.1499999999999999</v>
          </cell>
        </row>
        <row r="421">
          <cell r="C421" t="str">
            <v>ESCORAMENTO DE FORMAS</v>
          </cell>
          <cell r="E421" t="str">
            <v/>
          </cell>
          <cell r="F421" t="str">
            <v/>
          </cell>
          <cell r="G421" t="str">
            <v/>
          </cell>
        </row>
        <row r="422">
          <cell r="C422" t="str">
            <v>EXECUCAO DE CIMBRAMENTO PARA ESCORAMENTO DE FORMAS ELEVADAS DE MADEIRA (LAJES E VIGAS), ACIMA DE 3,30 M DE PE DIREITO, COM PONTALETES (8,0 X8,0 CM) DE MADEIRA DE LEI 1A QUALIDADE E PECAS DE MADEIRA DE 2,5 X 10,0 CM DE 2A QUALIDADE, NAO APARELHADA.</v>
          </cell>
          <cell r="D422" t="str">
            <v>M3</v>
          </cell>
          <cell r="E422">
            <v>9.3699999999999992</v>
          </cell>
          <cell r="F422">
            <v>10.47</v>
          </cell>
          <cell r="G422">
            <v>19.84</v>
          </cell>
          <cell r="H422">
            <v>1</v>
          </cell>
        </row>
        <row r="423">
          <cell r="C423" t="str">
            <v>ESCORAMENTO DE LAJE PRE-MOLDADA</v>
          </cell>
          <cell r="D423" t="str">
            <v>M2</v>
          </cell>
          <cell r="E423">
            <v>4.76</v>
          </cell>
          <cell r="F423">
            <v>12.28</v>
          </cell>
          <cell r="G423">
            <v>17.04</v>
          </cell>
          <cell r="H423">
            <v>1.2</v>
          </cell>
        </row>
        <row r="424">
          <cell r="C424" t="str">
            <v>ESCORAMENTO DE FORMA (CIMBRAMENTO) ATE 3,30M DE PE DIREITO, COM MADEIR A DE 3A QUALIDADE, NAO APARELHADA, TABUAS (2,5 X 23,0 CM) EMPREGADAS 3 VEZES E PRUMOS (7,5 X 7,5 CM) 4 VEZES.</v>
          </cell>
          <cell r="D424" t="str">
            <v>M3</v>
          </cell>
          <cell r="E424">
            <v>2.6</v>
          </cell>
          <cell r="F424">
            <v>3.44</v>
          </cell>
          <cell r="G424">
            <v>6.04</v>
          </cell>
          <cell r="H424">
            <v>0.34</v>
          </cell>
        </row>
        <row r="425">
          <cell r="C425" t="str">
            <v>ESCORAMENTO FORMAS H=3,30 A 3,50 M APROVEITAMENTO TABUAS 3X, PRUMOS 4X, PINHO 3A</v>
          </cell>
          <cell r="D425" t="str">
            <v>M3</v>
          </cell>
          <cell r="E425">
            <v>4.1900000000000004</v>
          </cell>
          <cell r="F425">
            <v>3.74</v>
          </cell>
          <cell r="G425">
            <v>7.93</v>
          </cell>
          <cell r="H425">
            <v>0.3705</v>
          </cell>
        </row>
        <row r="426">
          <cell r="C426" t="str">
            <v>ESCORAMENTO FORMAS H=3,50 A 4,00 M APROVEITAMENTO TABUAS 3X, PRUMOS 4X, PINHO 3A</v>
          </cell>
          <cell r="D426" t="str">
            <v>M3</v>
          </cell>
          <cell r="E426">
            <v>4.83</v>
          </cell>
          <cell r="F426">
            <v>4.32</v>
          </cell>
          <cell r="G426">
            <v>9.15</v>
          </cell>
          <cell r="H426">
            <v>0.42749999999999999</v>
          </cell>
        </row>
        <row r="427">
          <cell r="C427" t="str">
            <v>JUNTA DE DILATACAO</v>
          </cell>
          <cell r="E427" t="str">
            <v/>
          </cell>
          <cell r="F427" t="str">
            <v/>
          </cell>
          <cell r="G427" t="str">
            <v/>
          </cell>
        </row>
        <row r="428">
          <cell r="C428" t="str">
            <v>JUNTA DE DILATACAO COM ISOPOR 10 MM</v>
          </cell>
          <cell r="D428" t="str">
            <v>M2</v>
          </cell>
          <cell r="E428">
            <v>7.78</v>
          </cell>
          <cell r="F428">
            <v>1.1399999999999999</v>
          </cell>
          <cell r="G428">
            <v>8.92</v>
          </cell>
          <cell r="H428">
            <v>0.11210000000000001</v>
          </cell>
        </row>
        <row r="429">
          <cell r="C429" t="str">
            <v>ARMADURAS</v>
          </cell>
          <cell r="E429" t="str">
            <v/>
          </cell>
          <cell r="F429" t="str">
            <v/>
          </cell>
          <cell r="G429" t="str">
            <v/>
          </cell>
        </row>
        <row r="430">
          <cell r="C430" t="str">
            <v>MANUTENCAO / REPAROS - ARMADURAS</v>
          </cell>
          <cell r="E430" t="str">
            <v/>
          </cell>
          <cell r="F430" t="str">
            <v/>
          </cell>
          <cell r="G430" t="str">
            <v/>
          </cell>
        </row>
        <row r="431">
          <cell r="C431" t="str">
            <v>ARMACAO CA-50</v>
          </cell>
          <cell r="E431" t="str">
            <v/>
          </cell>
          <cell r="F431" t="str">
            <v/>
          </cell>
          <cell r="G431" t="str">
            <v/>
          </cell>
        </row>
        <row r="432">
          <cell r="C432" t="str">
            <v>ARMACAO ACO CA - 50, DIAM. 6,3 (1/4") A 12,5MM(1/2") - FORNECIMENTO/ CORTE (PERDA DE 10%) / DOBRA / COLOCACAO.</v>
          </cell>
          <cell r="D432" t="str">
            <v>KG</v>
          </cell>
          <cell r="E432">
            <v>3.79</v>
          </cell>
          <cell r="F432">
            <v>2.09</v>
          </cell>
          <cell r="G432">
            <v>5.88</v>
          </cell>
          <cell r="H432">
            <v>0.2</v>
          </cell>
        </row>
        <row r="433">
          <cell r="C433" t="str">
            <v>ARMACAO ACO CA - 50 DIAM.16,0 (5/8") A 25,0MM (1") - FORNECIMENTO/ CORTE (PERDA DE 10%) / DOBRA / COLOCACAO.</v>
          </cell>
          <cell r="D433" t="str">
            <v>KG</v>
          </cell>
          <cell r="E433">
            <v>3.63</v>
          </cell>
          <cell r="F433">
            <v>1.47</v>
          </cell>
          <cell r="G433">
            <v>5.0999999999999996</v>
          </cell>
          <cell r="H433">
            <v>0.14000000000000001</v>
          </cell>
        </row>
        <row r="434">
          <cell r="C434" t="str">
            <v>ARMACAO ACO CA - 50 P/1,0M3 DE CONCRETO</v>
          </cell>
          <cell r="D434" t="str">
            <v>UN</v>
          </cell>
          <cell r="E434">
            <v>269.39</v>
          </cell>
          <cell r="F434">
            <v>141.61000000000001</v>
          </cell>
          <cell r="G434">
            <v>411</v>
          </cell>
          <cell r="H434">
            <v>14</v>
          </cell>
        </row>
        <row r="435">
          <cell r="C435" t="str">
            <v>ARMACAO CA-60</v>
          </cell>
          <cell r="E435" t="str">
            <v/>
          </cell>
          <cell r="F435" t="str">
            <v/>
          </cell>
          <cell r="G435" t="str">
            <v/>
          </cell>
        </row>
        <row r="436">
          <cell r="C436" t="str">
            <v>ARMACAO DE ACO CA - 60 DIAM. 3,4 A 6,0MM - FORNECIMENTO / CORTE (C/PERDA DE 10%) / DOBRA / COLOCACAO.</v>
          </cell>
          <cell r="D436" t="str">
            <v>KG</v>
          </cell>
          <cell r="E436">
            <v>4.22</v>
          </cell>
          <cell r="F436">
            <v>2.02</v>
          </cell>
          <cell r="G436">
            <v>6.24</v>
          </cell>
          <cell r="H436">
            <v>0.2</v>
          </cell>
        </row>
        <row r="437">
          <cell r="C437" t="str">
            <v>ARMACAO DE ACO CA - 60 DIAM. 7,0 A 8,0MM - FORNECIMENTO / CORTE (C/PERDA DE 10%) / DOBRA / COLOCACAO.</v>
          </cell>
          <cell r="D437" t="str">
            <v>KG</v>
          </cell>
          <cell r="E437">
            <v>4.12</v>
          </cell>
          <cell r="F437">
            <v>1.42</v>
          </cell>
          <cell r="G437">
            <v>5.54</v>
          </cell>
          <cell r="H437">
            <v>0.14000000000000001</v>
          </cell>
        </row>
        <row r="438">
          <cell r="C438" t="str">
            <v>ARMACAO EM TELAS</v>
          </cell>
          <cell r="E438" t="str">
            <v/>
          </cell>
          <cell r="F438" t="str">
            <v/>
          </cell>
          <cell r="G438" t="str">
            <v/>
          </cell>
        </row>
        <row r="439">
          <cell r="C439" t="str">
            <v>ARMACAO EM TELA SOLDADA Q - 138 (ACO CA - 60 4,2MM C/10CM)</v>
          </cell>
          <cell r="D439" t="str">
            <v>KG</v>
          </cell>
          <cell r="E439">
            <v>4.8</v>
          </cell>
          <cell r="F439">
            <v>0.61</v>
          </cell>
          <cell r="G439">
            <v>5.41</v>
          </cell>
          <cell r="H439">
            <v>0.06</v>
          </cell>
        </row>
        <row r="440">
          <cell r="C440" t="str">
            <v>PROTENDIDA</v>
          </cell>
          <cell r="E440" t="str">
            <v/>
          </cell>
          <cell r="F440" t="str">
            <v/>
          </cell>
          <cell r="G440" t="str">
            <v/>
          </cell>
        </row>
        <row r="441">
          <cell r="C441" t="str">
            <v>PROTENSAO DE TIRANTES DE BARRA DE ACO CA - 50 EXCL MATERIAIS</v>
          </cell>
          <cell r="D441" t="str">
            <v>UN</v>
          </cell>
          <cell r="E441">
            <v>0</v>
          </cell>
          <cell r="F441">
            <v>11.55</v>
          </cell>
          <cell r="G441">
            <v>11.55</v>
          </cell>
          <cell r="H441">
            <v>1.238</v>
          </cell>
        </row>
        <row r="442">
          <cell r="C442" t="str">
            <v>TIRANTES P/PROTENSAO E ANCORAGEM EM ROCHA C/ 6 FIOS ACO DURO 8MM.</v>
          </cell>
          <cell r="D442" t="str">
            <v>M</v>
          </cell>
          <cell r="E442">
            <v>14.05</v>
          </cell>
          <cell r="F442">
            <v>14.76</v>
          </cell>
          <cell r="G442">
            <v>28.81</v>
          </cell>
          <cell r="H442">
            <v>1.246875</v>
          </cell>
        </row>
        <row r="443">
          <cell r="C443" t="str">
            <v>TIRANTES P/PROTENSAO E ANCORAGEM EM ROCHA C/ 8 FIOS ACO DURO 8MM.</v>
          </cell>
          <cell r="D443" t="str">
            <v>M</v>
          </cell>
          <cell r="E443">
            <v>18.739999999999998</v>
          </cell>
          <cell r="F443">
            <v>14.76</v>
          </cell>
          <cell r="G443">
            <v>33.5</v>
          </cell>
          <cell r="H443">
            <v>1.246875</v>
          </cell>
        </row>
        <row r="444">
          <cell r="C444" t="str">
            <v>TIRANTES P/PROTENSAO E ANCORAGEM EM ROCHA C/10 FIOS ACO DURO 8MM.</v>
          </cell>
          <cell r="D444" t="str">
            <v>M</v>
          </cell>
          <cell r="E444">
            <v>23.42</v>
          </cell>
          <cell r="F444">
            <v>14.76</v>
          </cell>
          <cell r="G444">
            <v>38.18</v>
          </cell>
          <cell r="H444">
            <v>1.246875</v>
          </cell>
        </row>
        <row r="445">
          <cell r="C445" t="str">
            <v>TIRANTES P/PROTENSAO E ANCORAGEM EM ROCHA C/12 FIOS ACO DURO 8MM.</v>
          </cell>
          <cell r="D445" t="str">
            <v>M</v>
          </cell>
          <cell r="E445">
            <v>28.11</v>
          </cell>
          <cell r="F445">
            <v>14.76</v>
          </cell>
          <cell r="G445">
            <v>42.87</v>
          </cell>
          <cell r="H445">
            <v>1.246875</v>
          </cell>
        </row>
        <row r="446">
          <cell r="C446" t="str">
            <v>TIRANTE PROTENDIDO P/ ANCORAGEM EM SOLO C/ 6 FIOS ACO DURO 8MM, INCLUSIVE PROTECAO ANTICORROSIVA.</v>
          </cell>
          <cell r="D446" t="str">
            <v>M</v>
          </cell>
          <cell r="E446">
            <v>16.82</v>
          </cell>
          <cell r="F446">
            <v>18.649999999999999</v>
          </cell>
          <cell r="G446">
            <v>35.47</v>
          </cell>
          <cell r="H446">
            <v>1.575</v>
          </cell>
        </row>
        <row r="447">
          <cell r="C447" t="str">
            <v>TIRANTES P/PROTENSAO E ANCORAGEM EM SOLO TRECHO LIVRE C/ 8 FIOS ACO DURO 8MM INCLUSIVE PROTECAO ANTICORROSIVA.</v>
          </cell>
          <cell r="D447" t="str">
            <v>M</v>
          </cell>
          <cell r="E447">
            <v>21.51</v>
          </cell>
          <cell r="F447">
            <v>18.649999999999999</v>
          </cell>
          <cell r="G447">
            <v>40.159999999999997</v>
          </cell>
          <cell r="H447">
            <v>1.575</v>
          </cell>
        </row>
        <row r="448">
          <cell r="C448" t="str">
            <v>TIRANTES P/PROTENSAO E ANCORAGEM EM SOLO TRECHO LIVRE C/10 FIOS ACO DURO 8MM INCLUSIVE PROTECAO ANTICORROSIVA.</v>
          </cell>
          <cell r="D448" t="str">
            <v>M</v>
          </cell>
          <cell r="E448">
            <v>26.19</v>
          </cell>
          <cell r="F448">
            <v>18.649999999999999</v>
          </cell>
          <cell r="G448">
            <v>44.84</v>
          </cell>
          <cell r="H448">
            <v>1.575</v>
          </cell>
        </row>
        <row r="449">
          <cell r="C449" t="str">
            <v>TIRANTES P/PROTENSAO E ANCORAGEM EM SOLO TRECHO LIVRE C/16 FIOS ACO DURO 8MM INCLUSIVE PROTECAO ANTICORROSIVA.</v>
          </cell>
          <cell r="D449" t="str">
            <v>M</v>
          </cell>
          <cell r="E449">
            <v>18.649999999999999</v>
          </cell>
          <cell r="F449">
            <v>40.83</v>
          </cell>
          <cell r="G449">
            <v>59.48</v>
          </cell>
          <cell r="H449">
            <v>1.575</v>
          </cell>
        </row>
        <row r="450">
          <cell r="C450" t="str">
            <v>TIRANTES P/PROTENSAO E ANCORAGEM EM SOLO TRECHO ANCOR C/ 6 FIOS ACO DURO 8MM, INCLUSIVE PROTECAO ANTICORROSIVA.</v>
          </cell>
          <cell r="D450" t="str">
            <v>M</v>
          </cell>
          <cell r="E450">
            <v>18.29</v>
          </cell>
          <cell r="F450">
            <v>49.73</v>
          </cell>
          <cell r="G450">
            <v>68.02</v>
          </cell>
          <cell r="H450">
            <v>4.2</v>
          </cell>
        </row>
        <row r="451">
          <cell r="C451" t="str">
            <v>TIRANTES P/PROTENSAO E ANCORAGEM EM SOLO TRECHO ANCOR C/ 8 FIOS ACO DURO 8MM, INCLUSIVE PROTECAO ANTICORROSIVA.</v>
          </cell>
          <cell r="D451" t="str">
            <v>M</v>
          </cell>
          <cell r="E451">
            <v>22.98</v>
          </cell>
          <cell r="F451">
            <v>49.73</v>
          </cell>
          <cell r="G451">
            <v>72.709999999999994</v>
          </cell>
          <cell r="H451">
            <v>4.2</v>
          </cell>
        </row>
        <row r="452">
          <cell r="C452" t="str">
            <v>TIRANTES P/PROTENSAO E ANCORAGEM EM SOLO TRECHO ANCOR C/10 FIOS ACO DURO 8MM.</v>
          </cell>
          <cell r="D452" t="str">
            <v>M</v>
          </cell>
          <cell r="E452">
            <v>27.66</v>
          </cell>
          <cell r="F452">
            <v>49.73</v>
          </cell>
          <cell r="G452">
            <v>77.39</v>
          </cell>
          <cell r="H452">
            <v>4.2</v>
          </cell>
        </row>
        <row r="453">
          <cell r="C453" t="str">
            <v>TIRANTES P/PROTENSAO E ANCORAGEM EM SOLO TRECHO ANCOR C/16 FIOS ACO DURO 8MM.</v>
          </cell>
          <cell r="D453" t="str">
            <v>M</v>
          </cell>
          <cell r="E453">
            <v>42.3</v>
          </cell>
          <cell r="F453">
            <v>49.73</v>
          </cell>
          <cell r="G453">
            <v>92.03</v>
          </cell>
          <cell r="H453">
            <v>4.2</v>
          </cell>
        </row>
        <row r="454">
          <cell r="C454" t="str">
            <v>ACOS</v>
          </cell>
          <cell r="E454" t="str">
            <v/>
          </cell>
          <cell r="F454" t="str">
            <v/>
          </cell>
          <cell r="G454" t="str">
            <v/>
          </cell>
        </row>
        <row r="455">
          <cell r="C455" t="str">
            <v>CORTE E DOBRA DE ACO</v>
          </cell>
          <cell r="E455" t="str">
            <v/>
          </cell>
          <cell r="F455" t="str">
            <v/>
          </cell>
          <cell r="G455" t="str">
            <v/>
          </cell>
        </row>
        <row r="456">
          <cell r="C456" t="str">
            <v>CORTE, DOBRAGEM, MONTAGEM E COLOCACAO DE FERRAGEM NA FORMA, ACO CA - 50, EM BARRA REDONDA COM DIAMETRO DE 8 A 12,5MM</v>
          </cell>
          <cell r="D456" t="str">
            <v>KG</v>
          </cell>
          <cell r="E456">
            <v>0</v>
          </cell>
          <cell r="F456">
            <v>2.12</v>
          </cell>
          <cell r="G456">
            <v>2.12</v>
          </cell>
          <cell r="H456">
            <v>0.21</v>
          </cell>
        </row>
        <row r="457">
          <cell r="C457" t="str">
            <v>CORTE ACO CA - 25 DIAM 6,3 A 8,0MM</v>
          </cell>
          <cell r="D457" t="str">
            <v>KG</v>
          </cell>
          <cell r="E457">
            <v>0</v>
          </cell>
          <cell r="F457">
            <v>2.02</v>
          </cell>
          <cell r="G457">
            <v>2.02</v>
          </cell>
          <cell r="H457">
            <v>0.2</v>
          </cell>
        </row>
        <row r="458">
          <cell r="C458" t="str">
            <v>CORTE ACO CA-5AB OU CA-50A DIAM ACIMA 12,5MM</v>
          </cell>
          <cell r="D458" t="str">
            <v>KG</v>
          </cell>
          <cell r="E458">
            <v>0</v>
          </cell>
          <cell r="F458">
            <v>1.83</v>
          </cell>
          <cell r="G458">
            <v>1.83</v>
          </cell>
          <cell r="H458">
            <v>0.18</v>
          </cell>
        </row>
        <row r="459">
          <cell r="C459" t="str">
            <v>CORTE ACO CA-60 DIAM 6,4 A 8,0MM</v>
          </cell>
          <cell r="D459" t="str">
            <v>KG</v>
          </cell>
          <cell r="E459">
            <v>0</v>
          </cell>
          <cell r="F459">
            <v>2.4300000000000002</v>
          </cell>
          <cell r="G459">
            <v>2.4300000000000002</v>
          </cell>
          <cell r="H459">
            <v>0.24</v>
          </cell>
        </row>
        <row r="460">
          <cell r="C460" t="str">
            <v>CONCRETOS</v>
          </cell>
          <cell r="E460" t="str">
            <v/>
          </cell>
          <cell r="F460" t="str">
            <v/>
          </cell>
          <cell r="G460" t="str">
            <v/>
          </cell>
        </row>
        <row r="461">
          <cell r="C461" t="str">
            <v>MANUTENCAO / REPAROS - CONCRETOS</v>
          </cell>
          <cell r="E461" t="str">
            <v/>
          </cell>
          <cell r="F461" t="str">
            <v/>
          </cell>
          <cell r="G461" t="str">
            <v/>
          </cell>
        </row>
        <row r="462">
          <cell r="C462" t="str">
            <v>DEMOLICAO MANUAL DE CONCRETO SIMPLES</v>
          </cell>
          <cell r="D462" t="str">
            <v>M3</v>
          </cell>
          <cell r="E462">
            <v>0</v>
          </cell>
          <cell r="F462">
            <v>124.46</v>
          </cell>
          <cell r="G462">
            <v>124.46</v>
          </cell>
          <cell r="H462">
            <v>14.3</v>
          </cell>
        </row>
        <row r="463">
          <cell r="C463" t="str">
            <v>APICOAMENTO MANUAL DE SUPERFICIE DE CONCRETO</v>
          </cell>
          <cell r="D463" t="str">
            <v>M2</v>
          </cell>
          <cell r="E463">
            <v>0</v>
          </cell>
          <cell r="F463">
            <v>47.36</v>
          </cell>
          <cell r="G463">
            <v>47.36</v>
          </cell>
          <cell r="H463">
            <v>4</v>
          </cell>
        </row>
        <row r="464">
          <cell r="C464" t="str">
            <v>DEMOLICAO MANUAL CONCRETO ARMADO (PILAR / VIGA / LAJE) - INCL EMPILHACAO LATERAL NO CANTEIRO</v>
          </cell>
          <cell r="D464" t="str">
            <v>M3</v>
          </cell>
          <cell r="E464">
            <v>0</v>
          </cell>
          <cell r="F464">
            <v>162.76</v>
          </cell>
          <cell r="G464">
            <v>162.76</v>
          </cell>
          <cell r="H464">
            <v>18.7</v>
          </cell>
        </row>
        <row r="465">
          <cell r="C465" t="str">
            <v>REPARO ESTRUTURAL DE ESTRUTURAS DE CONCRETO COM ARGAMASSA POLIMERICA DE ALTO DESEMPENHO, E=2 CM</v>
          </cell>
          <cell r="D465" t="str">
            <v>M2</v>
          </cell>
          <cell r="E465">
            <v>227.64</v>
          </cell>
          <cell r="F465">
            <v>17.87</v>
          </cell>
          <cell r="G465">
            <v>245.51</v>
          </cell>
          <cell r="H465">
            <v>1.5</v>
          </cell>
        </row>
        <row r="466">
          <cell r="C466" t="str">
            <v>REPARO/COLAGEM DE ESTRUTURAS DE CONCRETO COM ADESIVO ESTRUTURAL A BASE DE EPOXI, E=2 MM</v>
          </cell>
          <cell r="D466" t="str">
            <v>M2</v>
          </cell>
          <cell r="E466">
            <v>146.4</v>
          </cell>
          <cell r="F466">
            <v>23.82</v>
          </cell>
          <cell r="G466">
            <v>170.22</v>
          </cell>
          <cell r="H466">
            <v>2</v>
          </cell>
        </row>
        <row r="467">
          <cell r="C467" t="str">
            <v>PINTURA ADESIVA P/ CONCRETO, A BASE DE RESINA EPOXI (SIKADUR 32)</v>
          </cell>
          <cell r="D467" t="str">
            <v>KG</v>
          </cell>
          <cell r="E467">
            <v>50.33</v>
          </cell>
          <cell r="F467">
            <v>7.08</v>
          </cell>
          <cell r="G467">
            <v>57.41</v>
          </cell>
          <cell r="H467">
            <v>0.7</v>
          </cell>
        </row>
        <row r="468">
          <cell r="C468" t="str">
            <v>LIXAMENTO MAN C/ LIXA CALAFATE DE CONCR APARENTE ANTIGO</v>
          </cell>
          <cell r="D468" t="str">
            <v>M2</v>
          </cell>
          <cell r="E468">
            <v>0.02</v>
          </cell>
          <cell r="F468">
            <v>3.21</v>
          </cell>
          <cell r="G468">
            <v>3.23</v>
          </cell>
          <cell r="H468">
            <v>0.318</v>
          </cell>
        </row>
        <row r="469">
          <cell r="C469" t="str">
            <v>CONCRETO P/CAMADAS PREPARATORIAS 180KG/M3 CIMENTO SOMENTE MATERIAIS INCL 5% PERDAS.</v>
          </cell>
          <cell r="D469" t="str">
            <v>M3</v>
          </cell>
          <cell r="E469">
            <v>158.16999999999999</v>
          </cell>
          <cell r="F469">
            <v>0</v>
          </cell>
          <cell r="G469">
            <v>158.16999999999999</v>
          </cell>
          <cell r="H469">
            <v>0</v>
          </cell>
        </row>
        <row r="470">
          <cell r="C470" t="str">
            <v>NAO ESTRUTURAL PREPARO MECANICO</v>
          </cell>
          <cell r="E470" t="str">
            <v/>
          </cell>
          <cell r="F470" t="str">
            <v/>
          </cell>
          <cell r="G470" t="str">
            <v/>
          </cell>
        </row>
        <row r="471">
          <cell r="C471" t="str">
            <v>CONCRETO NAO ESTRUTURAL, CONSUMO 150KG/M3, PREPARO COM BETONEIRA, SEM LANCAMENTO</v>
          </cell>
          <cell r="D471" t="str">
            <v>M3</v>
          </cell>
          <cell r="E471">
            <v>141.41</v>
          </cell>
          <cell r="F471">
            <v>50.34</v>
          </cell>
          <cell r="G471">
            <v>191.75</v>
          </cell>
          <cell r="H471">
            <v>6</v>
          </cell>
        </row>
        <row r="472">
          <cell r="C472" t="str">
            <v>CONCRETO NAO ESTRUTURAL, CONSUMO 210KG/M3, PREPARO COM BETONEIRA, SEM LANCAMENTO</v>
          </cell>
          <cell r="D472" t="str">
            <v>M3</v>
          </cell>
          <cell r="E472">
            <v>171.92</v>
          </cell>
          <cell r="F472">
            <v>50.34</v>
          </cell>
          <cell r="G472">
            <v>222.26</v>
          </cell>
          <cell r="H472">
            <v>6</v>
          </cell>
        </row>
        <row r="473">
          <cell r="C473" t="str">
            <v>CONCRETO GROUT, PREPARADO NO LOCAL, LANCADO E ADENSADO</v>
          </cell>
          <cell r="D473" t="str">
            <v>M3</v>
          </cell>
          <cell r="E473">
            <v>206.56</v>
          </cell>
          <cell r="F473">
            <v>143.1</v>
          </cell>
          <cell r="G473">
            <v>349.66</v>
          </cell>
          <cell r="H473">
            <v>15</v>
          </cell>
        </row>
        <row r="474">
          <cell r="C474" t="str">
            <v>CONCRETO CICLOPICO FCK=10MPA 30% PEDRA DE MAO INCLUSIVE LANCAMENTO</v>
          </cell>
          <cell r="D474" t="str">
            <v>M3</v>
          </cell>
          <cell r="E474">
            <v>145.4</v>
          </cell>
          <cell r="F474">
            <v>116.99</v>
          </cell>
          <cell r="G474">
            <v>262.39</v>
          </cell>
          <cell r="H474">
            <v>13.558999999999999</v>
          </cell>
        </row>
        <row r="475">
          <cell r="C475" t="str">
            <v>ESTRUTURAL PREPARO MECANICO</v>
          </cell>
          <cell r="E475" t="str">
            <v/>
          </cell>
          <cell r="F475" t="str">
            <v/>
          </cell>
          <cell r="G475" t="str">
            <v/>
          </cell>
        </row>
        <row r="476">
          <cell r="C476" t="str">
            <v>CONCRETO ARMADO DOSADO 15 MPA INCL MAT P/ 1 M3 PREPARO CONF</v>
          </cell>
          <cell r="D476" t="str">
            <v>M3</v>
          </cell>
          <cell r="E476">
            <v>754.52</v>
          </cell>
          <cell r="F476">
            <v>617.74</v>
          </cell>
          <cell r="G476">
            <v>1372.26</v>
          </cell>
          <cell r="H476">
            <v>61.268000000000001</v>
          </cell>
        </row>
        <row r="477">
          <cell r="C477" t="str">
            <v>CONCRETO FCK=15MPA, PREPARO COM BETONEIRA, SEM LANCAMENTO</v>
          </cell>
          <cell r="D477" t="str">
            <v>M3</v>
          </cell>
          <cell r="E477">
            <v>223.45</v>
          </cell>
          <cell r="F477">
            <v>50.34</v>
          </cell>
          <cell r="G477">
            <v>273.79000000000002</v>
          </cell>
          <cell r="H477">
            <v>6</v>
          </cell>
        </row>
        <row r="478">
          <cell r="C478" t="str">
            <v>CONCRETO ESTRUTURAL VIRADO EM BETONEIRA COM IMPERMEABILIZANTE FCK=15MPA SEM LANCAMENTO</v>
          </cell>
          <cell r="D478" t="str">
            <v>M3</v>
          </cell>
          <cell r="E478">
            <v>246.17</v>
          </cell>
          <cell r="F478">
            <v>50.34</v>
          </cell>
          <cell r="G478">
            <v>296.51</v>
          </cell>
          <cell r="H478">
            <v>6</v>
          </cell>
        </row>
        <row r="479">
          <cell r="C479" t="str">
            <v>CONCRETO FCK= 15,0 MPA ( 1: 2,5:3) , INCLUIDO PREPARO MECANICO, LANCAMENTO E ADENSAMENTO.</v>
          </cell>
          <cell r="D479" t="str">
            <v>M3</v>
          </cell>
          <cell r="E479">
            <v>222.32</v>
          </cell>
          <cell r="F479">
            <v>122.87</v>
          </cell>
          <cell r="G479">
            <v>345.19</v>
          </cell>
          <cell r="H479">
            <v>13</v>
          </cell>
        </row>
        <row r="480">
          <cell r="C480" t="str">
            <v>CONCRETO ESTRUTURAL FCK=20MPA, VIRADO EM BETONEIRA C/ CARREGADOR MECANICO, NA OBRA, SEM LANCAMENTO</v>
          </cell>
          <cell r="D480" t="str">
            <v>M3</v>
          </cell>
          <cell r="E480">
            <v>237.66</v>
          </cell>
          <cell r="F480">
            <v>47.87</v>
          </cell>
          <cell r="G480">
            <v>285.52999999999997</v>
          </cell>
          <cell r="H480">
            <v>5.0713999999999997</v>
          </cell>
        </row>
        <row r="481">
          <cell r="C481" t="str">
            <v>CONCRETO ESTRUTURAL FCK=25MPA, VIRADO EM BETONEIRA C/ CARREGADOR MECANICO, NA OBRA, SEM LANCAMENTO</v>
          </cell>
          <cell r="D481" t="str">
            <v>M3</v>
          </cell>
          <cell r="E481">
            <v>248.73</v>
          </cell>
          <cell r="F481">
            <v>46.79</v>
          </cell>
          <cell r="G481">
            <v>295.52</v>
          </cell>
          <cell r="H481">
            <v>5.0713999999999997</v>
          </cell>
        </row>
        <row r="482">
          <cell r="C482" t="str">
            <v>ESTRUTURAL USINADO</v>
          </cell>
          <cell r="E482" t="str">
            <v/>
          </cell>
          <cell r="F482" t="str">
            <v/>
          </cell>
          <cell r="G482" t="str">
            <v/>
          </cell>
        </row>
        <row r="483">
          <cell r="C483" t="str">
            <v>CONCRETO USINADO FCK=15MPA, INCLUSIVE LANCAMENTO E ADENSAMENTO</v>
          </cell>
          <cell r="D483" t="str">
            <v>M3</v>
          </cell>
          <cell r="E483">
            <v>260.76</v>
          </cell>
          <cell r="F483">
            <v>126.32</v>
          </cell>
          <cell r="G483">
            <v>387.08</v>
          </cell>
          <cell r="H483">
            <v>13</v>
          </cell>
        </row>
        <row r="484">
          <cell r="C484" t="str">
            <v>CONCRETO USINADO FCK=20MPA, INCLUSIVE LANCAMENTO E ADENSAMENTO</v>
          </cell>
          <cell r="D484" t="str">
            <v>M3</v>
          </cell>
          <cell r="E484">
            <v>274.83</v>
          </cell>
          <cell r="F484">
            <v>126.32</v>
          </cell>
          <cell r="G484">
            <v>401.15</v>
          </cell>
          <cell r="H484">
            <v>13</v>
          </cell>
        </row>
        <row r="485">
          <cell r="C485" t="str">
            <v>CONCRETO USINADO FCK=25MPA, INCLUSIVE LANCAMENTO E ADENSAMENTO</v>
          </cell>
          <cell r="D485" t="str">
            <v>M3</v>
          </cell>
          <cell r="E485">
            <v>295.95</v>
          </cell>
          <cell r="F485">
            <v>126.32</v>
          </cell>
          <cell r="G485">
            <v>422.27</v>
          </cell>
          <cell r="H485">
            <v>13</v>
          </cell>
        </row>
        <row r="486">
          <cell r="C486" t="str">
            <v>CONCRETO USINADO BOMBEADO FCK=15MPA, INCLUSIVE LANCAMENTO E ADENSAMENTO</v>
          </cell>
          <cell r="D486" t="str">
            <v>M3</v>
          </cell>
          <cell r="E486">
            <v>277.77999999999997</v>
          </cell>
          <cell r="F486">
            <v>35.35</v>
          </cell>
          <cell r="G486">
            <v>313.13</v>
          </cell>
          <cell r="H486">
            <v>3.4750000000000001</v>
          </cell>
        </row>
        <row r="487">
          <cell r="C487" t="str">
            <v>CONCRETO USINADO BOMBEADO FCK=20MPA, INCLUSIVE LANCAMENTO E ADENSAMENTO</v>
          </cell>
          <cell r="D487" t="str">
            <v>M3</v>
          </cell>
          <cell r="E487">
            <v>292.55</v>
          </cell>
          <cell r="F487">
            <v>35.35</v>
          </cell>
          <cell r="G487">
            <v>327.9</v>
          </cell>
          <cell r="H487">
            <v>3.4750000000000001</v>
          </cell>
        </row>
        <row r="488">
          <cell r="C488" t="str">
            <v>CONCRETO USINADO BOMBEADO FCK=25MPA, INCLUSIVE LANCAMENTO E ADENSAMENTO</v>
          </cell>
          <cell r="D488" t="str">
            <v>M3</v>
          </cell>
          <cell r="E488">
            <v>314.73</v>
          </cell>
          <cell r="F488">
            <v>35.35</v>
          </cell>
          <cell r="G488">
            <v>350.08</v>
          </cell>
          <cell r="H488">
            <v>3.4750000000000001</v>
          </cell>
        </row>
        <row r="489">
          <cell r="C489" t="str">
            <v>CONCRETO USINADO BOMBEADO FCK=30MPA, INCLUSIVE LANCAMENTO E ADENSAMENTO</v>
          </cell>
          <cell r="D489" t="str">
            <v>M3</v>
          </cell>
          <cell r="E489">
            <v>342.95</v>
          </cell>
          <cell r="F489">
            <v>35.35</v>
          </cell>
          <cell r="G489">
            <v>378.3</v>
          </cell>
          <cell r="H489">
            <v>3.4750000000000001</v>
          </cell>
        </row>
        <row r="490">
          <cell r="C490" t="str">
            <v>CONCRETO USINADO BOMBEADO FCK=35MPA, INCLUSIVE LANCAMENTO E ADENSAMENTO</v>
          </cell>
          <cell r="D490" t="str">
            <v>M3</v>
          </cell>
          <cell r="E490">
            <v>359.04</v>
          </cell>
          <cell r="F490">
            <v>35.35</v>
          </cell>
          <cell r="G490">
            <v>394.39</v>
          </cell>
          <cell r="H490">
            <v>3.4750000000000001</v>
          </cell>
        </row>
        <row r="491">
          <cell r="C491" t="str">
            <v>CONCRETO PROJETADO</v>
          </cell>
          <cell r="E491" t="str">
            <v/>
          </cell>
          <cell r="F491" t="str">
            <v/>
          </cell>
          <cell r="G491" t="str">
            <v/>
          </cell>
        </row>
        <row r="492">
          <cell r="C492" t="str">
            <v>EXECUCAO DE CONCRETO PROJETADO, COM CONSUMO DE CIMENTO 350KG/M3</v>
          </cell>
          <cell r="D492" t="str">
            <v>M3</v>
          </cell>
          <cell r="E492">
            <v>1281.58</v>
          </cell>
          <cell r="F492">
            <v>415.88</v>
          </cell>
          <cell r="G492">
            <v>1697.46</v>
          </cell>
          <cell r="H492">
            <v>42</v>
          </cell>
        </row>
        <row r="493">
          <cell r="C493" t="str">
            <v>PREPARO, LANCAMENTO E ADENSAMENTO</v>
          </cell>
          <cell r="E493" t="str">
            <v/>
          </cell>
          <cell r="F493" t="str">
            <v/>
          </cell>
          <cell r="G493" t="str">
            <v/>
          </cell>
        </row>
        <row r="494">
          <cell r="C494" t="str">
            <v>LANCAMENTO/APLICACAO MANUAL DE CONCRETO EM ESTRUTURAS</v>
          </cell>
          <cell r="D494" t="str">
            <v>M3</v>
          </cell>
          <cell r="E494">
            <v>0.34</v>
          </cell>
          <cell r="F494">
            <v>126.32</v>
          </cell>
          <cell r="G494">
            <v>126.66</v>
          </cell>
          <cell r="H494">
            <v>13</v>
          </cell>
        </row>
        <row r="495">
          <cell r="C495" t="str">
            <v>LANCAMENTO/APLICACAO MANUAL DE CONCRETO EM FUNDACOES</v>
          </cell>
          <cell r="D495" t="str">
            <v>M3</v>
          </cell>
          <cell r="E495">
            <v>0.34</v>
          </cell>
          <cell r="F495">
            <v>65.63</v>
          </cell>
          <cell r="G495">
            <v>65.97</v>
          </cell>
          <cell r="H495">
            <v>7</v>
          </cell>
        </row>
        <row r="496">
          <cell r="C496" t="str">
            <v>LASTROS</v>
          </cell>
          <cell r="E496" t="str">
            <v/>
          </cell>
          <cell r="F496" t="str">
            <v/>
          </cell>
          <cell r="G496" t="str">
            <v/>
          </cell>
        </row>
        <row r="497">
          <cell r="C497" t="str">
            <v>AGREGADO</v>
          </cell>
          <cell r="E497" t="str">
            <v/>
          </cell>
          <cell r="F497" t="str">
            <v/>
          </cell>
          <cell r="G497" t="str">
            <v/>
          </cell>
        </row>
        <row r="498">
          <cell r="C498" t="str">
            <v>LASTRO DE BRITA</v>
          </cell>
          <cell r="D498" t="str">
            <v>M3</v>
          </cell>
          <cell r="E498">
            <v>48.72</v>
          </cell>
          <cell r="F498">
            <v>16.78</v>
          </cell>
          <cell r="G498">
            <v>65.5</v>
          </cell>
          <cell r="H498">
            <v>2</v>
          </cell>
        </row>
        <row r="499">
          <cell r="C499" t="str">
            <v>LASTRO DE AREIA MEDIA</v>
          </cell>
          <cell r="D499" t="str">
            <v>M3</v>
          </cell>
          <cell r="E499">
            <v>66.13</v>
          </cell>
          <cell r="F499">
            <v>16.78</v>
          </cell>
          <cell r="G499">
            <v>82.91</v>
          </cell>
          <cell r="H499">
            <v>2</v>
          </cell>
        </row>
        <row r="500">
          <cell r="C500" t="str">
            <v>LASTRO DE SEIXO ROLADO APILOADO</v>
          </cell>
          <cell r="D500" t="str">
            <v>M3</v>
          </cell>
          <cell r="E500">
            <v>78.760000000000005</v>
          </cell>
          <cell r="F500">
            <v>20.98</v>
          </cell>
          <cell r="G500">
            <v>99.74</v>
          </cell>
          <cell r="H500">
            <v>2.5</v>
          </cell>
        </row>
        <row r="501">
          <cell r="C501" t="str">
            <v>CONCRETO SIMPLES</v>
          </cell>
          <cell r="E501" t="str">
            <v/>
          </cell>
          <cell r="F501" t="str">
            <v/>
          </cell>
          <cell r="G501" t="str">
            <v/>
          </cell>
        </row>
        <row r="502">
          <cell r="C502" t="str">
            <v>EXECUCAO DE LASTRO EM CONCRETO (1:2,5:6), PREPARO MANUAL</v>
          </cell>
          <cell r="D502" t="str">
            <v>M3</v>
          </cell>
          <cell r="E502">
            <v>156.66</v>
          </cell>
          <cell r="F502">
            <v>107.58</v>
          </cell>
          <cell r="G502">
            <v>264.24</v>
          </cell>
          <cell r="H502">
            <v>12</v>
          </cell>
        </row>
        <row r="503">
          <cell r="C503" t="str">
            <v>LASTRO DE CONCRETO TRACO 1:4:8, ESPESSURA 3CM, PREPARO MECANICO</v>
          </cell>
          <cell r="D503" t="str">
            <v>M2</v>
          </cell>
          <cell r="E503">
            <v>4.24</v>
          </cell>
          <cell r="F503">
            <v>8.67</v>
          </cell>
          <cell r="G503">
            <v>12.91</v>
          </cell>
          <cell r="H503">
            <v>0.93</v>
          </cell>
        </row>
        <row r="504">
          <cell r="C504" t="str">
            <v>LASTRO DE CONCRETO, PREPARO MECANICO</v>
          </cell>
          <cell r="D504" t="str">
            <v>M3</v>
          </cell>
          <cell r="E504">
            <v>141.41</v>
          </cell>
          <cell r="F504">
            <v>288.83</v>
          </cell>
          <cell r="G504">
            <v>430.24</v>
          </cell>
          <cell r="H504">
            <v>31</v>
          </cell>
        </row>
        <row r="505">
          <cell r="C505" t="str">
            <v>LASTRO COM ADITIVO IMPERMEABILIZANTE</v>
          </cell>
          <cell r="E505" t="str">
            <v/>
          </cell>
          <cell r="F505" t="str">
            <v/>
          </cell>
          <cell r="G505" t="str">
            <v/>
          </cell>
        </row>
        <row r="506">
          <cell r="C506" t="str">
            <v>LASTRO DE CONCRETO, PREPARO MECANICO, INCLUSO ADITIVO IMPERMEABILIZANTE</v>
          </cell>
          <cell r="D506" t="str">
            <v>M3</v>
          </cell>
          <cell r="E506">
            <v>241.61</v>
          </cell>
          <cell r="F506">
            <v>288.83</v>
          </cell>
          <cell r="G506">
            <v>530.44000000000005</v>
          </cell>
          <cell r="H506">
            <v>31</v>
          </cell>
        </row>
        <row r="507">
          <cell r="C507" t="str">
            <v>LASTRO DE CONCRETO, ESPESSURA 3 CM, PREPARO MECANICO, INCLUSO ADITIVO IMPERMEABILIZANTE</v>
          </cell>
          <cell r="D507" t="str">
            <v>M2</v>
          </cell>
          <cell r="E507">
            <v>7.25</v>
          </cell>
          <cell r="F507">
            <v>8.67</v>
          </cell>
          <cell r="G507">
            <v>15.92</v>
          </cell>
          <cell r="H507">
            <v>0.93</v>
          </cell>
        </row>
        <row r="508">
          <cell r="C508" t="str">
            <v>LAJES</v>
          </cell>
          <cell r="E508" t="str">
            <v/>
          </cell>
          <cell r="F508" t="str">
            <v/>
          </cell>
          <cell r="G508" t="str">
            <v/>
          </cell>
        </row>
        <row r="509">
          <cell r="C509" t="str">
            <v>MANUTENCAO / REPAROS - LAJES</v>
          </cell>
          <cell r="E509" t="str">
            <v/>
          </cell>
          <cell r="F509" t="str">
            <v/>
          </cell>
          <cell r="G509" t="str">
            <v/>
          </cell>
        </row>
        <row r="510">
          <cell r="C510" t="str">
            <v>DEMOLICAO MANUAL CONCRETO ARMADO (PILAR / VIGA / LAJE) - INCL EMPILHACAO LATERAL NO CANTEIRO</v>
          </cell>
          <cell r="D510" t="str">
            <v>M3</v>
          </cell>
          <cell r="E510">
            <v>0</v>
          </cell>
          <cell r="F510">
            <v>162.76</v>
          </cell>
          <cell r="G510">
            <v>162.76</v>
          </cell>
          <cell r="H510">
            <v>18.7</v>
          </cell>
        </row>
        <row r="511">
          <cell r="C511" t="str">
            <v>LAJES PRE-MOLDADAS</v>
          </cell>
          <cell r="E511" t="str">
            <v/>
          </cell>
          <cell r="F511" t="str">
            <v/>
          </cell>
          <cell r="G511" t="str">
            <v/>
          </cell>
        </row>
        <row r="512">
          <cell r="C512" t="str">
            <v>LAJE PRE-MOLD BETA 12 P/3,5KN/M2 VAO 4,1M INCL VIGOTAS TIJOLOS ARMADURA NEGATIVA CAPEAMENTO 3CM CONCRETO 15MPA ESCORAMENTO MATERIAIS E MAO DE OBRA.</v>
          </cell>
          <cell r="D512" t="str">
            <v>M2</v>
          </cell>
          <cell r="E512">
            <v>45.11</v>
          </cell>
          <cell r="F512">
            <v>21.47</v>
          </cell>
          <cell r="G512">
            <v>66.58</v>
          </cell>
          <cell r="H512">
            <v>2.2450000000000001</v>
          </cell>
        </row>
        <row r="513">
          <cell r="C513" t="str">
            <v>LAJE PRE-MOLD BETA 16 P/3,5KN/M2 VAO 5,2M INCL VIGOTAS TIJOLOS ARMADURA NEGATIVA CAPEAMENTO 3CM CONCRETO 15MPA ESCORAMENTO MATERIAL E MAO DE OBRA.</v>
          </cell>
          <cell r="D513" t="str">
            <v>M2</v>
          </cell>
          <cell r="E513">
            <v>49.94</v>
          </cell>
          <cell r="F513">
            <v>24.97</v>
          </cell>
          <cell r="G513">
            <v>74.91</v>
          </cell>
          <cell r="H513">
            <v>2.5950000000000002</v>
          </cell>
        </row>
        <row r="514">
          <cell r="C514" t="str">
            <v>LAJE PRE-MOLD BETA 20 P/3,5KN/M2 VAO 6,2M INCL VIGOTAS TIJOLOS ARMADURA NEGATIVA CAPEAMENTO 3CM CONCRETO 15MPA ESCORAMENTO MATERIAL E MAO DE OBRA.</v>
          </cell>
          <cell r="D514" t="str">
            <v>M2</v>
          </cell>
          <cell r="E514">
            <v>69.819999999999993</v>
          </cell>
          <cell r="F514">
            <v>27.67</v>
          </cell>
          <cell r="G514">
            <v>97.49</v>
          </cell>
          <cell r="H514">
            <v>2.8730000000000002</v>
          </cell>
        </row>
        <row r="515">
          <cell r="C515" t="str">
            <v>LAJE PRE-MOLD BETA 11 P/1KN/M2 VAOS 4,40M/INCL VIGOTAS TIJOLOS ARMADURA NEGATIVA CAPEAMENTO 3CM CONCRETO 20MPA ESCORAMENTO MATERIAL E MAO DE OBRA.</v>
          </cell>
          <cell r="D515" t="str">
            <v>M2</v>
          </cell>
          <cell r="E515">
            <v>39.770000000000003</v>
          </cell>
          <cell r="F515">
            <v>18.25</v>
          </cell>
          <cell r="G515">
            <v>58.02</v>
          </cell>
          <cell r="H515">
            <v>1.8924989999999999</v>
          </cell>
        </row>
        <row r="516">
          <cell r="C516" t="str">
            <v>LAJE PRE-MOLDADA P/FORRO, SOBRECARGA 100KG/M2,VAOS ATE 3,50M/E=8CM, C/LAJOTAS E CAP.C/CONC FCK=20MPA, 3CM, INTER-EIXO 38CM, C/ESCORAMENTO (REAPR.3X) E FERRAGEM NEGATIVA</v>
          </cell>
          <cell r="D516" t="str">
            <v>M2</v>
          </cell>
          <cell r="E516">
            <v>34.659999999999997</v>
          </cell>
          <cell r="F516">
            <v>16.25</v>
          </cell>
          <cell r="G516">
            <v>50.91</v>
          </cell>
          <cell r="H516">
            <v>1.6263562</v>
          </cell>
        </row>
        <row r="517">
          <cell r="C517" t="str">
            <v>LAJE PRE-MOLDADA P/PISO, SOBRECARGA 200KG/M2,VAOS ATE 3,50M/E=8CM, C/LAJOTAS E CAP.C/CONC FCK=20MPA, 4CM, INTER-EIXO 38CM, C/ESCORAMENTO (REAPR.3X) E FERRAGEM NEGATIVA</v>
          </cell>
          <cell r="D517" t="str">
            <v>M2</v>
          </cell>
          <cell r="E517">
            <v>38.659999999999997</v>
          </cell>
          <cell r="F517">
            <v>19.260000000000002</v>
          </cell>
          <cell r="G517">
            <v>57.92</v>
          </cell>
          <cell r="H517">
            <v>1.9370702</v>
          </cell>
        </row>
        <row r="518">
          <cell r="C518" t="str">
            <v>ACABAMENTO DE LAJE</v>
          </cell>
          <cell r="E518" t="str">
            <v/>
          </cell>
          <cell r="F518" t="str">
            <v/>
          </cell>
          <cell r="G518" t="str">
            <v/>
          </cell>
        </row>
        <row r="519">
          <cell r="C519" t="str">
            <v>ELEMENTOS DIVERSOS</v>
          </cell>
          <cell r="E519" t="str">
            <v/>
          </cell>
          <cell r="F519" t="str">
            <v/>
          </cell>
          <cell r="G519" t="str">
            <v/>
          </cell>
        </row>
        <row r="520">
          <cell r="C520" t="str">
            <v>MANUTENCAO / REPAROS - ELEMENTOS DIVERSOS</v>
          </cell>
          <cell r="E520" t="str">
            <v/>
          </cell>
          <cell r="F520" t="str">
            <v/>
          </cell>
          <cell r="G520" t="str">
            <v/>
          </cell>
        </row>
        <row r="521">
          <cell r="C521" t="str">
            <v>DEMOLICAO DE VERGAS, CINTAS E PILARETES DE CONCRETO</v>
          </cell>
          <cell r="D521" t="str">
            <v>M3</v>
          </cell>
          <cell r="E521">
            <v>0</v>
          </cell>
          <cell r="F521">
            <v>109.07</v>
          </cell>
          <cell r="G521">
            <v>109.07</v>
          </cell>
          <cell r="H521">
            <v>13</v>
          </cell>
        </row>
        <row r="522">
          <cell r="C522" t="str">
            <v>ELEMENTOS ESTRUTURAIS PRÉ-MOLDADOS</v>
          </cell>
          <cell r="E522" t="str">
            <v/>
          </cell>
          <cell r="F522" t="str">
            <v/>
          </cell>
          <cell r="G522" t="str">
            <v/>
          </cell>
        </row>
        <row r="523">
          <cell r="C523" t="str">
            <v>CINTA, VERGA E CONTRAVERGA</v>
          </cell>
          <cell r="E523" t="str">
            <v/>
          </cell>
          <cell r="F523" t="str">
            <v/>
          </cell>
          <cell r="G523" t="str">
            <v/>
          </cell>
        </row>
        <row r="524">
          <cell r="C524" t="str">
            <v>VERGA 10X10CM EM CONCRETO PRE-MOLDADO FCK=20MPA (PREPARO COM BETONEIRA) ACO CA60,BITOLA FINA, INCLUSIVE FORMAS TABUA 3A.</v>
          </cell>
          <cell r="D524" t="str">
            <v>M</v>
          </cell>
          <cell r="E524">
            <v>7.14</v>
          </cell>
          <cell r="F524">
            <v>4.25</v>
          </cell>
          <cell r="G524">
            <v>11.39</v>
          </cell>
          <cell r="H524">
            <v>0.42951400000000001</v>
          </cell>
        </row>
        <row r="525">
          <cell r="C525" t="str">
            <v>VERGAS 10X10 CM, PREMOLDADAS C/ CONCRETO FCK=15 MPA (PREPARO MECANICO), ACO CA-50 COM FORMAS TABUA DE PINHO 3A</v>
          </cell>
          <cell r="D525" t="str">
            <v>M</v>
          </cell>
          <cell r="E525">
            <v>6.75</v>
          </cell>
          <cell r="F525">
            <v>4.75</v>
          </cell>
          <cell r="G525">
            <v>11.5</v>
          </cell>
          <cell r="H525">
            <v>0.48199999999999998</v>
          </cell>
        </row>
        <row r="526">
          <cell r="C526" t="str">
            <v>CINTA E CONTRAVERGA EM TIJOLO CERAMICO MACICO 5X10X20CM 1/2 VEZ</v>
          </cell>
          <cell r="D526" t="str">
            <v>M2</v>
          </cell>
          <cell r="E526">
            <v>72.989999999999995</v>
          </cell>
          <cell r="F526">
            <v>36.479999999999997</v>
          </cell>
          <cell r="G526">
            <v>109.47</v>
          </cell>
          <cell r="H526">
            <v>3.6589999999999998</v>
          </cell>
        </row>
        <row r="527">
          <cell r="C527" t="str">
            <v>ELEMENTOS ESTRUTURAIS DIVERSOS EM MADEIRA</v>
          </cell>
          <cell r="E527" t="str">
            <v/>
          </cell>
          <cell r="F527" t="str">
            <v/>
          </cell>
          <cell r="G527" t="str">
            <v/>
          </cell>
        </row>
        <row r="528">
          <cell r="C528" t="str">
            <v>SUPORTE APOIO CAIXA D'AGUA BARROTES MADEIRA DE 1A</v>
          </cell>
          <cell r="D528" t="str">
            <v>UN</v>
          </cell>
          <cell r="E528">
            <v>15.46</v>
          </cell>
          <cell r="F528">
            <v>0</v>
          </cell>
          <cell r="G528">
            <v>15.46</v>
          </cell>
          <cell r="H528">
            <v>0</v>
          </cell>
        </row>
        <row r="529">
          <cell r="C529" t="str">
            <v>APARELHOS DE APOIO NEOPRENE</v>
          </cell>
          <cell r="E529" t="str">
            <v/>
          </cell>
          <cell r="F529" t="str">
            <v/>
          </cell>
          <cell r="G529" t="str">
            <v/>
          </cell>
        </row>
        <row r="530">
          <cell r="C530" t="str">
            <v>APARELHO DE APOIO NEOPRENE NAO FRETADO (1,4KG/DM3)</v>
          </cell>
          <cell r="D530" t="str">
            <v>KG</v>
          </cell>
          <cell r="E530">
            <v>69.87</v>
          </cell>
          <cell r="F530">
            <v>1.3</v>
          </cell>
          <cell r="G530">
            <v>71.17</v>
          </cell>
          <cell r="H530">
            <v>0.11</v>
          </cell>
        </row>
        <row r="531">
          <cell r="C531" t="str">
            <v>APARELHO APOIO NEOPRENE FRETADO</v>
          </cell>
          <cell r="D531" t="str">
            <v>DM3</v>
          </cell>
          <cell r="E531">
            <v>161.46</v>
          </cell>
          <cell r="F531">
            <v>1.3</v>
          </cell>
          <cell r="G531">
            <v>162.76</v>
          </cell>
          <cell r="H531">
            <v>0.11</v>
          </cell>
        </row>
        <row r="532">
          <cell r="C532" t="str">
            <v>ALVENARIA</v>
          </cell>
          <cell r="E532" t="str">
            <v/>
          </cell>
          <cell r="F532" t="str">
            <v/>
          </cell>
          <cell r="G532" t="str">
            <v/>
          </cell>
        </row>
        <row r="533">
          <cell r="C533" t="str">
            <v>MANUTENCAO / REPAROS - ALVENARIA</v>
          </cell>
          <cell r="E533" t="str">
            <v/>
          </cell>
          <cell r="F533" t="str">
            <v/>
          </cell>
          <cell r="G533" t="str">
            <v/>
          </cell>
        </row>
        <row r="534">
          <cell r="C534" t="str">
            <v>DEMOLICAO DE ALVENARIA ESTRUTURAL DE BLOCOS VAZADOS DE CONCRETO</v>
          </cell>
          <cell r="D534" t="str">
            <v>M3</v>
          </cell>
          <cell r="E534">
            <v>0</v>
          </cell>
          <cell r="F534">
            <v>33.56</v>
          </cell>
          <cell r="G534">
            <v>33.56</v>
          </cell>
          <cell r="H534">
            <v>4</v>
          </cell>
        </row>
        <row r="535">
          <cell r="C535" t="str">
            <v>DEMOLICAO DE ALVENARIA DE ELEMENTOS CERAMICOS VAZADOS</v>
          </cell>
          <cell r="D535" t="str">
            <v>M3</v>
          </cell>
          <cell r="E535">
            <v>0</v>
          </cell>
          <cell r="F535">
            <v>20.98</v>
          </cell>
          <cell r="G535">
            <v>20.98</v>
          </cell>
          <cell r="H535">
            <v>2.5</v>
          </cell>
        </row>
        <row r="536">
          <cell r="C536" t="str">
            <v>DEMOLICAO DE ALVENARIA DE TIJOLOS MACICOS S/REAPROVEITAMENTO</v>
          </cell>
          <cell r="D536" t="str">
            <v>M3</v>
          </cell>
          <cell r="E536">
            <v>0</v>
          </cell>
          <cell r="F536">
            <v>38.299999999999997</v>
          </cell>
          <cell r="G536">
            <v>38.299999999999997</v>
          </cell>
          <cell r="H536">
            <v>4.4000000000000004</v>
          </cell>
        </row>
        <row r="537">
          <cell r="C537" t="str">
            <v>DEMOLICAO DE ALVENARIA DE TIJOLOS FURADOS S/REAPROVEITAMENTO</v>
          </cell>
          <cell r="D537" t="str">
            <v>M3</v>
          </cell>
          <cell r="E537">
            <v>0</v>
          </cell>
          <cell r="F537">
            <v>47.87</v>
          </cell>
          <cell r="G537">
            <v>47.87</v>
          </cell>
          <cell r="H537">
            <v>5.5</v>
          </cell>
        </row>
        <row r="538">
          <cell r="C538" t="str">
            <v>DEMOLICAO DE ALVENARIA DE BLOCOS DE PEDRA NATURAL</v>
          </cell>
          <cell r="D538" t="str">
            <v>M3</v>
          </cell>
          <cell r="E538">
            <v>0</v>
          </cell>
          <cell r="F538">
            <v>54.54</v>
          </cell>
          <cell r="G538">
            <v>54.54</v>
          </cell>
          <cell r="H538">
            <v>6.5</v>
          </cell>
        </row>
        <row r="539">
          <cell r="C539" t="str">
            <v>RETIRADA DE ALVENARIA DE TIJOLOS DE VIDRO</v>
          </cell>
          <cell r="D539" t="str">
            <v>M2</v>
          </cell>
          <cell r="E539">
            <v>0</v>
          </cell>
          <cell r="F539">
            <v>8.39</v>
          </cell>
          <cell r="G539">
            <v>8.39</v>
          </cell>
          <cell r="H539">
            <v>1</v>
          </cell>
        </row>
        <row r="540">
          <cell r="C540" t="str">
            <v>TELA TIPO DEPLOYEE PARA REFORCO DE ALVENARIA</v>
          </cell>
          <cell r="D540" t="str">
            <v>M2</v>
          </cell>
          <cell r="E540">
            <v>1.71</v>
          </cell>
          <cell r="F540">
            <v>0.7</v>
          </cell>
          <cell r="G540">
            <v>2.41</v>
          </cell>
          <cell r="H540">
            <v>7.0000000000000007E-2</v>
          </cell>
        </row>
        <row r="541">
          <cell r="C541" t="str">
            <v>TIJOLOS MACICOS</v>
          </cell>
          <cell r="E541" t="str">
            <v/>
          </cell>
          <cell r="F541" t="str">
            <v/>
          </cell>
          <cell r="G541" t="str">
            <v/>
          </cell>
        </row>
        <row r="542">
          <cell r="C542" t="str">
            <v>ALVENARIA EM TIJOLO CERAMICO MACICO 5X10X20CM 1 VEZ (ESPESSURA 20CM), ASSENTADO COM ARGAMASSA TRACO 1:2:8 (CIMENTO, CAL E AREIA)</v>
          </cell>
          <cell r="D542" t="str">
            <v>M2</v>
          </cell>
          <cell r="E542">
            <v>112.16</v>
          </cell>
          <cell r="F542">
            <v>43.82</v>
          </cell>
          <cell r="G542">
            <v>155.97999999999999</v>
          </cell>
          <cell r="H542">
            <v>4.4000000000000004</v>
          </cell>
        </row>
        <row r="543">
          <cell r="C543" t="str">
            <v>ALVENARIA EM TIJOLO CERAMICO MACICO 5X10X20CM 1/2 VEZ (ESPESSURA 10CM), ASSENTADO COM ARGAMASSA TRACO 1:2:8 (CIMENTO, CAL E AREIA)</v>
          </cell>
          <cell r="D543" t="str">
            <v>M2</v>
          </cell>
          <cell r="E543">
            <v>64.16</v>
          </cell>
          <cell r="F543">
            <v>34.31</v>
          </cell>
          <cell r="G543">
            <v>98.47</v>
          </cell>
          <cell r="H543">
            <v>3.4319999999999999</v>
          </cell>
        </row>
        <row r="544">
          <cell r="C544" t="str">
            <v>ALVENARIA EM TIJOLO CERAMICO MACICO 5X10X20CM ESPELHO (ESPESSURA 5CM), ASSENTADO COM ARGAMASSA TRACO 1:2:8 (CIMENTO, CAL E AREIA)</v>
          </cell>
          <cell r="D544" t="str">
            <v>M2</v>
          </cell>
          <cell r="E544">
            <v>34.03</v>
          </cell>
          <cell r="F544">
            <v>18.73</v>
          </cell>
          <cell r="G544">
            <v>52.76</v>
          </cell>
          <cell r="H544">
            <v>1.8617600000000001</v>
          </cell>
        </row>
        <row r="545">
          <cell r="C545" t="str">
            <v>ALVENARIA EM TIJOLO CERAMICO MACICO 5X10X20CM 1 1/2 VEZ (ESPESSURA 30CM), ASSENTADO COM ARGAMASSA TRACO 1:2:8 (CIMENTO, CAL E AREIA)</v>
          </cell>
          <cell r="D545" t="str">
            <v>M2</v>
          </cell>
          <cell r="E545">
            <v>185.35</v>
          </cell>
          <cell r="F545">
            <v>66.33</v>
          </cell>
          <cell r="G545">
            <v>251.68</v>
          </cell>
          <cell r="H545">
            <v>6.6719999999999997</v>
          </cell>
        </row>
        <row r="546">
          <cell r="C546" t="str">
            <v>TIJOLOS FURADOS</v>
          </cell>
          <cell r="E546" t="str">
            <v/>
          </cell>
          <cell r="F546" t="str">
            <v/>
          </cell>
          <cell r="G546" t="str">
            <v/>
          </cell>
        </row>
        <row r="547">
          <cell r="C547" t="str">
            <v>ALVENARIA EM TIJOLO CERAMICO FURADO 4 FUROS 10X10X20CM, 1/2 VEZ, ASSENTADO EM ARGAMASSA TRACO 1:8 (CIMENTO E AREIA), E= 1CM</v>
          </cell>
          <cell r="D547" t="str">
            <v>M2</v>
          </cell>
          <cell r="E547">
            <v>23.96</v>
          </cell>
          <cell r="F547">
            <v>31.61</v>
          </cell>
          <cell r="G547">
            <v>55.57</v>
          </cell>
          <cell r="H547">
            <v>3.15</v>
          </cell>
        </row>
        <row r="548">
          <cell r="C548" t="str">
            <v>ALVENARIA EM TIJOLO CERAMICO FURADO 10X15X20CM, 1/2 VEZ, ASSENTADO EM ARGAMASSA TRACO 1:4 (CIMENTO E AREIA)</v>
          </cell>
          <cell r="D548" t="str">
            <v>M2</v>
          </cell>
          <cell r="E548">
            <v>15.94</v>
          </cell>
          <cell r="F548">
            <v>25.45</v>
          </cell>
          <cell r="G548">
            <v>41.39</v>
          </cell>
          <cell r="H548">
            <v>2.54</v>
          </cell>
        </row>
        <row r="549">
          <cell r="C549" t="str">
            <v>ALVENARIA EM TIJOLO CERAMICO FURADO 10X20X20CM, 1/2 VEZ, ASSENTADO EM ARGAMASSA TRACO 1:4 (CIMENTO E AREIA),E=1CM</v>
          </cell>
          <cell r="D549" t="str">
            <v>M2</v>
          </cell>
          <cell r="E549">
            <v>13.35</v>
          </cell>
          <cell r="F549">
            <v>21.07</v>
          </cell>
          <cell r="G549">
            <v>34.42</v>
          </cell>
          <cell r="H549">
            <v>2.1</v>
          </cell>
        </row>
        <row r="550">
          <cell r="C550" t="str">
            <v>ALVENARIA EM TIJOLO CERAMICO FURADO 10X20X20CM, 1/2 VEZ, ASSENTADO EM ARGAMASSA TRACO 1:2:8 (CIMENTO, CAL E AREIA), JUNTAS 12MM</v>
          </cell>
          <cell r="D550" t="str">
            <v>M2</v>
          </cell>
          <cell r="E550">
            <v>13.24</v>
          </cell>
          <cell r="F550">
            <v>16.73</v>
          </cell>
          <cell r="G550">
            <v>29.97</v>
          </cell>
          <cell r="H550">
            <v>1.6659999999999999</v>
          </cell>
        </row>
        <row r="551">
          <cell r="C551" t="str">
            <v>ALVENARIA EM TIJOLO CERAMICO FURADO 10X20X20CM, 1 VEZ, ASSENTADO EM ARGAMASSA TRACO 1:5 (CIMENTO E AREIA), E=1CM</v>
          </cell>
          <cell r="D551" t="str">
            <v>M2</v>
          </cell>
          <cell r="E551">
            <v>28.02</v>
          </cell>
          <cell r="F551">
            <v>22.04</v>
          </cell>
          <cell r="G551">
            <v>50.06</v>
          </cell>
          <cell r="H551">
            <v>2.1579999999999999</v>
          </cell>
        </row>
        <row r="552">
          <cell r="C552" t="str">
            <v>ALVENARIA EM TIJOLO CERAMICO FURADO 10X20X20CM, 1 VEZ, ASSENTADO EM ARGAMASSA TRACO 1:2:8 (CIMENTO, CAL E AREIA), JUNTAS 10MM</v>
          </cell>
          <cell r="D552" t="str">
            <v>M2</v>
          </cell>
          <cell r="E552">
            <v>27.45</v>
          </cell>
          <cell r="F552">
            <v>31.94</v>
          </cell>
          <cell r="G552">
            <v>59.39</v>
          </cell>
          <cell r="H552">
            <v>3.1890000000000001</v>
          </cell>
        </row>
        <row r="553">
          <cell r="C553" t="str">
            <v>ALVENARIA DE TIJOLOS CERAMICOS FURADOS 10X20X20CM, ASSENTADOS COM ARGAMASSA CIMENTO/AREIA 1:10 COM PREPARO MANUAL, ESP. PAREDE = 10CM, COM JUNTAS DE 12MM, CONSIDERANDO 8% DE PERDAS NOS TIJOLOS, SEM PERDAS DE ARGAMASSA</v>
          </cell>
          <cell r="D553" t="str">
            <v>M2</v>
          </cell>
          <cell r="E553">
            <v>12.57</v>
          </cell>
          <cell r="F553">
            <v>21.15</v>
          </cell>
          <cell r="G553">
            <v>33.72</v>
          </cell>
          <cell r="H553">
            <v>2.11</v>
          </cell>
        </row>
        <row r="554">
          <cell r="C554" t="str">
            <v>ALVENARIA DE TIJOLOS CERAMICOS FURADOS 10X10X20CM, ASSENTADOS COM ARGAMASSA CIMENTO/AREIA 1:10 COM PREPARO MANUAL, ESP. PAREDE = 10CM, COM JUNTAS DE 12MM, CONSIDERANDO 9% DE PERDAS NOS TIJOLOS E 10% NA ARGAMASSA DE ASSENTAMENTO</v>
          </cell>
          <cell r="D554" t="str">
            <v>M2</v>
          </cell>
          <cell r="E554">
            <v>21.28</v>
          </cell>
          <cell r="F554">
            <v>31.81</v>
          </cell>
          <cell r="G554">
            <v>53.09</v>
          </cell>
          <cell r="H554">
            <v>3.1735000000000002</v>
          </cell>
        </row>
        <row r="555">
          <cell r="C555" t="str">
            <v>ALVENARIA DE TIJOLOS CERAMICOS FURADOS, 10X20X30CM, ASSENTADOS COM ARGAMASSA CIMENTO/AREIA 1:7 COM PREPARO MANUAL, ESP. PAREDE = 10CM, COM JUNTAS DE 15MM, CONSIDERANDO 8% DE PERDAS NOS TIJOLOS E 5% NA ARGAMASSADE ASSENTAMENTO</v>
          </cell>
          <cell r="D555" t="str">
            <v>M2</v>
          </cell>
          <cell r="E555">
            <v>10.74</v>
          </cell>
          <cell r="F555">
            <v>14.77</v>
          </cell>
          <cell r="G555">
            <v>25.51</v>
          </cell>
          <cell r="H555">
            <v>1.48</v>
          </cell>
        </row>
        <row r="556">
          <cell r="C556" t="str">
            <v>APARENTES</v>
          </cell>
          <cell r="E556" t="str">
            <v/>
          </cell>
          <cell r="F556" t="str">
            <v/>
          </cell>
          <cell r="G556" t="str">
            <v/>
          </cell>
        </row>
        <row r="557">
          <cell r="C557" t="str">
            <v>ALVENARIA COM TIJOLOS APARENTES 6,5X10X20CM, ASSENTADOS COM ARGAMASSA TRACO 1:6 (CIMENTO E AREIA) PREPARO MANUAL</v>
          </cell>
          <cell r="D557" t="str">
            <v>M2</v>
          </cell>
          <cell r="E557">
            <v>70.14</v>
          </cell>
          <cell r="F557">
            <v>55.61</v>
          </cell>
          <cell r="G557">
            <v>125.75</v>
          </cell>
          <cell r="H557">
            <v>5.6</v>
          </cell>
        </row>
        <row r="558">
          <cell r="C558" t="str">
            <v>ALVENARIA DE TIJOLO MACICO APARENTE 5,5X11X23CM DE 1 TIJOLO (ESPESSURA 23CM), ASSENT. COM ARGAMASSA 1:1:6 (CIMENTO, CAL E AREIA), ESP. JUNTA 1CM.</v>
          </cell>
          <cell r="D558" t="str">
            <v>M2</v>
          </cell>
          <cell r="E558">
            <v>187.91</v>
          </cell>
          <cell r="F558">
            <v>80.400000000000006</v>
          </cell>
          <cell r="G558">
            <v>268.31</v>
          </cell>
          <cell r="H558">
            <v>8.02</v>
          </cell>
        </row>
        <row r="559">
          <cell r="C559" t="str">
            <v>ALVENARIA DE TIJOLO MACICO APARENTE 5,5X11X23CM A CHATO (ESPESSURA 11CM), ASSENT. COM ARGAMASSA 1:1:6 (CIMENTO, CAL E AREIA), ESP. JUNTA 1CM</v>
          </cell>
          <cell r="D559" t="str">
            <v>M2</v>
          </cell>
          <cell r="E559">
            <v>98.41</v>
          </cell>
          <cell r="F559">
            <v>50.07</v>
          </cell>
          <cell r="G559">
            <v>148.47999999999999</v>
          </cell>
          <cell r="H559">
            <v>4.9800000000000004</v>
          </cell>
        </row>
        <row r="560">
          <cell r="C560" t="str">
            <v>BLOCO CERAMICO ESTRUTURAL</v>
          </cell>
          <cell r="E560" t="str">
            <v/>
          </cell>
          <cell r="F560" t="str">
            <v/>
          </cell>
          <cell r="G560" t="str">
            <v/>
          </cell>
        </row>
        <row r="561">
          <cell r="C561" t="str">
            <v>ALVENARIA EM BLOCO CERAMICO ESTRUTURAL 14X19X29CM, E=14XM, ASSENTADO COM ARGAMASSA TRACO 1:2:8 (CIMENTO, CAL E AREIA). NAO INCLUI GROUT E ACO.</v>
          </cell>
          <cell r="D561" t="str">
            <v>M2</v>
          </cell>
          <cell r="E561">
            <v>27.38</v>
          </cell>
          <cell r="F561">
            <v>15.22</v>
          </cell>
          <cell r="G561">
            <v>42.6</v>
          </cell>
          <cell r="H561">
            <v>1.4423999999999999</v>
          </cell>
        </row>
        <row r="562">
          <cell r="C562" t="str">
            <v>ALVENARIA EM BLOCO CERAMICO ESTRUTURAL 14X19X29CM, 1/2 VEZ, ASSENTADO COM ARGAMASSA TRACO 1:3 (CIMENTO E AREIA), INCLUSO ACO CA-60</v>
          </cell>
          <cell r="D562" t="str">
            <v>M2</v>
          </cell>
          <cell r="E562">
            <v>30.96</v>
          </cell>
          <cell r="F562">
            <v>20.23</v>
          </cell>
          <cell r="G562">
            <v>51.19</v>
          </cell>
          <cell r="H562">
            <v>2</v>
          </cell>
        </row>
        <row r="563">
          <cell r="C563" t="str">
            <v>CAIXA EM ALVENARIA ENTERRADA, DE TIJOLOS CERAMICOS MACICOS 1/2 VEZ DIMENSOES EXTERNAS 60X60X60CM, INCLUSO TAMPA EM CONCRETO E EMBOCAMENTO</v>
          </cell>
          <cell r="D563" t="str">
            <v>UN</v>
          </cell>
          <cell r="E563">
            <v>80.05</v>
          </cell>
          <cell r="F563">
            <v>49.28</v>
          </cell>
          <cell r="G563">
            <v>129.33000000000001</v>
          </cell>
          <cell r="H563">
            <v>5.0068999999999999</v>
          </cell>
        </row>
        <row r="564">
          <cell r="C564" t="str">
            <v>MARCACAO DE ALVENARIA DE BLOCOS DE CONCRETO PARA BLOCO 10X20X40, COM ARGAMASSA TRACO 1:2:8 (CIMENTO, CAL E AREIA)</v>
          </cell>
          <cell r="D564" t="str">
            <v>M</v>
          </cell>
          <cell r="E564">
            <v>7.25</v>
          </cell>
          <cell r="F564">
            <v>3.79</v>
          </cell>
          <cell r="G564">
            <v>11.04</v>
          </cell>
          <cell r="H564">
            <v>0.36508000000000002</v>
          </cell>
        </row>
        <row r="565">
          <cell r="C565" t="str">
            <v>BLOCO DE CONCRETO VEDACAO</v>
          </cell>
          <cell r="E565" t="str">
            <v/>
          </cell>
          <cell r="F565" t="str">
            <v/>
          </cell>
          <cell r="G565" t="str">
            <v/>
          </cell>
        </row>
        <row r="566">
          <cell r="C566" t="str">
            <v>ALVENARIA DE BLOCOS DE CONCRETO VEDACAO 9X19X39CM, ESPESSURA 9CM, ASSENTADOS COM ARGAMASSA TRACO 1:0,5:11 (CIMENTO, CAL E AREIA)</v>
          </cell>
          <cell r="D566" t="str">
            <v>M2</v>
          </cell>
          <cell r="E566">
            <v>28.43</v>
          </cell>
          <cell r="F566">
            <v>13.93</v>
          </cell>
          <cell r="G566">
            <v>42.36</v>
          </cell>
          <cell r="H566">
            <v>1.39</v>
          </cell>
        </row>
        <row r="567">
          <cell r="C567" t="str">
            <v>ALVENARIA DE BLOCOS DE CONCRETO VEDACAO TIPO CANALETA 14X19X19CM, ASSENTADOS COM ARGAMASSA TRACO 1:0,5:11 (CIMENTO, CAL E AREIA)</v>
          </cell>
          <cell r="D567" t="str">
            <v>M2</v>
          </cell>
          <cell r="E567">
            <v>47.96</v>
          </cell>
          <cell r="F567">
            <v>15.09</v>
          </cell>
          <cell r="G567">
            <v>63.05</v>
          </cell>
          <cell r="H567">
            <v>1.51</v>
          </cell>
        </row>
        <row r="568">
          <cell r="C568" t="str">
            <v>ALVENARIA DE BLOCOS DE CONCRETO VEDACAO 19X19X39CM, ESPESSURA 19CM, ASSENTADOS COM ARGAMASSA TRACO 1:0,5:8 (CIMENTO, CAL E AREIA), COM JUNTA DE 10MM</v>
          </cell>
          <cell r="D568" t="str">
            <v>M2</v>
          </cell>
          <cell r="E568">
            <v>42.22</v>
          </cell>
          <cell r="F568">
            <v>15.88</v>
          </cell>
          <cell r="G568">
            <v>58.1</v>
          </cell>
          <cell r="H568">
            <v>1.5846</v>
          </cell>
        </row>
        <row r="569">
          <cell r="C569" t="str">
            <v>ALVENARIA DE BLOCOS DE CONCRETO VEDACAO 9X19X39CM, ESPESSURA 9CM, ASSENTADOS COM PASTA DE ARGAMASSA COLANTE, COM JUNTA DE 10MM</v>
          </cell>
          <cell r="D569" t="str">
            <v>M2</v>
          </cell>
          <cell r="E569">
            <v>29.11</v>
          </cell>
          <cell r="F569">
            <v>5.08</v>
          </cell>
          <cell r="G569">
            <v>34.19</v>
          </cell>
          <cell r="H569">
            <v>0.44</v>
          </cell>
        </row>
        <row r="570">
          <cell r="C570" t="str">
            <v>ALVENARIA DE BLOCOS DE CONCRETO VEDACAO 14X19X39CM, ESPESSURA 14CM, ASSENTADOS COM ARGAMASSA TRACO 1:0,5:8 (CIMENTO, CAL E AREIA), COM JUNTA DE 10MM</v>
          </cell>
          <cell r="D570" t="str">
            <v>M2</v>
          </cell>
          <cell r="E570">
            <v>35.450000000000003</v>
          </cell>
          <cell r="F570">
            <v>14.69</v>
          </cell>
          <cell r="G570">
            <v>50.14</v>
          </cell>
          <cell r="H570">
            <v>1.4630000000000001</v>
          </cell>
        </row>
        <row r="571">
          <cell r="C571" t="str">
            <v>ALVENARIA DE BLOCOS DE CONCRETO VEDACAO 9X19X39CM, ESPESSURA 9CM, ASSENTADOS COM ARGAMASSA TRACO 1:0,5:8 (CIMENTO, CAL E AREIA), C/ JUNTA DE 10MM</v>
          </cell>
          <cell r="D571" t="str">
            <v>M2</v>
          </cell>
          <cell r="E571">
            <v>28.45</v>
          </cell>
          <cell r="F571">
            <v>12.48</v>
          </cell>
          <cell r="G571">
            <v>40.93</v>
          </cell>
          <cell r="H571">
            <v>1.242</v>
          </cell>
        </row>
        <row r="572">
          <cell r="C572" t="str">
            <v>BLOCO DE CONCRETO ESTRUTURAL</v>
          </cell>
          <cell r="E572" t="str">
            <v/>
          </cell>
          <cell r="F572" t="str">
            <v/>
          </cell>
          <cell r="G572" t="str">
            <v/>
          </cell>
        </row>
        <row r="573">
          <cell r="C573" t="str">
            <v>ALVENARIA DE BLOCOS DE CONCRETO ESTRUTURAL 14X19X39CM, 4.5MPA, ARGAMASSA TRACO 1:5:11 (CIMENTO, CAL E AREIA)</v>
          </cell>
          <cell r="D573" t="str">
            <v>M2</v>
          </cell>
          <cell r="E573">
            <v>48.26</v>
          </cell>
          <cell r="F573">
            <v>13.93</v>
          </cell>
          <cell r="G573">
            <v>62.19</v>
          </cell>
          <cell r="H573">
            <v>1.39</v>
          </cell>
        </row>
        <row r="574">
          <cell r="C574" t="str">
            <v>ALVENARIA DE BLOCOS DE CONCRETO ESTRUTURAL 14X19X39CM, ESPESSURA 14CM, ASSENTADOS COM ARGAMASSA TRACO 1:0,25:4 (CIMENTO, CAL E AREIA)</v>
          </cell>
          <cell r="D574" t="str">
            <v>M2</v>
          </cell>
          <cell r="E574">
            <v>50.36</v>
          </cell>
          <cell r="F574">
            <v>17.100000000000001</v>
          </cell>
          <cell r="G574">
            <v>67.459999999999994</v>
          </cell>
          <cell r="H574">
            <v>1.71</v>
          </cell>
        </row>
        <row r="575">
          <cell r="C575" t="str">
            <v>ALVENARIA DE BLOCOS DE CONCRETO ESTRUTURAL TIPO CANALETA 9X19X19CM, ASSENTADOS COM ARGAMASSA TRACO 1:0,25:4 (CIMENTO, CAL E AREIA)</v>
          </cell>
          <cell r="D575" t="str">
            <v>M2</v>
          </cell>
          <cell r="E575">
            <v>32.89</v>
          </cell>
          <cell r="F575">
            <v>13.93</v>
          </cell>
          <cell r="G575">
            <v>46.82</v>
          </cell>
          <cell r="H575">
            <v>1.39</v>
          </cell>
        </row>
        <row r="576">
          <cell r="C576" t="str">
            <v>ALVENARIA DE BLOCOS DE CONCRETO ESTRUTURAL 19X19X39CM, ESPESSURA 19CM, ASSENTADOS COM ARGAMASSA TRACO 1:0,25:4 (CIMENTO, CAL E AREIA)</v>
          </cell>
          <cell r="D576" t="str">
            <v>M2</v>
          </cell>
          <cell r="E576">
            <v>63.82</v>
          </cell>
          <cell r="F576">
            <v>17.440000000000001</v>
          </cell>
          <cell r="G576">
            <v>81.260000000000005</v>
          </cell>
          <cell r="H576">
            <v>1.75</v>
          </cell>
        </row>
        <row r="577">
          <cell r="C577" t="str">
            <v>BLOCO DE CONCRETO CELULAR</v>
          </cell>
          <cell r="E577" t="str">
            <v/>
          </cell>
          <cell r="F577" t="str">
            <v/>
          </cell>
          <cell r="G577" t="str">
            <v/>
          </cell>
        </row>
        <row r="578">
          <cell r="C578" t="str">
            <v>ALVENARIA COM BLOCOS DE CONCRETO CELULAR 10X30X60CM, ESPESSURA 10CM, ASSENTADOS COM ARGAMASSA TRACO 1:2:9 (CIMENTO, CAL E AREIA) PREPARO MANUAL</v>
          </cell>
          <cell r="D578" t="str">
            <v>M2</v>
          </cell>
          <cell r="E578">
            <v>60.7</v>
          </cell>
          <cell r="F578">
            <v>4.8099999999999996</v>
          </cell>
          <cell r="G578">
            <v>65.510000000000005</v>
          </cell>
          <cell r="H578">
            <v>0.45</v>
          </cell>
        </row>
        <row r="579">
          <cell r="C579" t="str">
            <v>ALVENARIA COM BLOCOS DE CONCRETO CELULAR 20X30X60CM, ESPESSURA 20CM, ASSENTADOS COM ARGAMASSA TRACO 1:2:9 (CIMENTO, CAL E AREIA) PREPARO MANUAL</v>
          </cell>
          <cell r="D579" t="str">
            <v>M2</v>
          </cell>
          <cell r="E579">
            <v>121.46</v>
          </cell>
          <cell r="F579">
            <v>9.07</v>
          </cell>
          <cell r="G579">
            <v>130.53</v>
          </cell>
          <cell r="H579">
            <v>0.86</v>
          </cell>
        </row>
        <row r="580">
          <cell r="C580" t="str">
            <v>ALVENARIA P/CX ENTERR ATE 0,80M C/BL CONC 10X20X40CM C/ARGAMASSA 1:4 (CIMENTO E AREIA) E CONCRETO 20MPA P/ENCHIMENTO DOS FUROS.</v>
          </cell>
          <cell r="D580" t="str">
            <v>M2</v>
          </cell>
          <cell r="E580">
            <v>39.020000000000003</v>
          </cell>
          <cell r="F580">
            <v>20.420000000000002</v>
          </cell>
          <cell r="G580">
            <v>59.44</v>
          </cell>
          <cell r="H580">
            <v>2.0368560000000002</v>
          </cell>
        </row>
        <row r="581">
          <cell r="C581" t="str">
            <v>ALVENARIA TIJOLO MACICO 7X10X20CM CIM/SB/AR 1:2:2 PROF=80A160CM 1 VEZ P/CAIXAS ENTERRADAS</v>
          </cell>
          <cell r="D581" t="str">
            <v>M2</v>
          </cell>
          <cell r="E581">
            <v>140.78</v>
          </cell>
          <cell r="F581">
            <v>57.46</v>
          </cell>
          <cell r="G581">
            <v>198.24</v>
          </cell>
          <cell r="H581">
            <v>5.7279999999999998</v>
          </cell>
        </row>
        <row r="582">
          <cell r="C582" t="str">
            <v>ELEMENTO VAZADO CERAMICO</v>
          </cell>
          <cell r="E582" t="str">
            <v/>
          </cell>
          <cell r="F582" t="str">
            <v/>
          </cell>
          <cell r="G582" t="str">
            <v/>
          </cell>
        </row>
        <row r="583">
          <cell r="C583" t="str">
            <v>COBOGO CERAMICO (ELEMENTO VAZADO), 9X20X20CM, ASSENTADO COM ARGAMASSA TRACO 1:4 DE CIMENTO E AREIA</v>
          </cell>
          <cell r="D583" t="str">
            <v>M2</v>
          </cell>
          <cell r="E583">
            <v>48.59</v>
          </cell>
          <cell r="F583">
            <v>21.24</v>
          </cell>
          <cell r="G583">
            <v>69.83</v>
          </cell>
          <cell r="H583">
            <v>2.12</v>
          </cell>
        </row>
        <row r="584">
          <cell r="C584" t="str">
            <v>ELEMENTO VAZADO CONCRETO</v>
          </cell>
          <cell r="E584" t="str">
            <v/>
          </cell>
          <cell r="F584" t="str">
            <v/>
          </cell>
          <cell r="G584" t="str">
            <v/>
          </cell>
        </row>
        <row r="585">
          <cell r="C585" t="str">
            <v>COBOGO DE CONCRETO (ELEMENTO VAZADO), 7X50X50CM, ASSENTADO COM ARGAMAS SA TRACO 1:4 (CIMENTO E AREIA)</v>
          </cell>
          <cell r="D585" t="str">
            <v>M2</v>
          </cell>
          <cell r="E585">
            <v>93.79</v>
          </cell>
          <cell r="F585">
            <v>17.59</v>
          </cell>
          <cell r="G585">
            <v>111.38</v>
          </cell>
          <cell r="H585">
            <v>1.748</v>
          </cell>
        </row>
        <row r="586">
          <cell r="C586" t="str">
            <v>COBOGO DE CONCRETO (ELEMENTO VAZADO), 7X50X50CM, ASSENTADO COM ARGAMASSA TRACO 1:3 (CIMENTO E AREIA)</v>
          </cell>
          <cell r="D586" t="str">
            <v>M2</v>
          </cell>
          <cell r="E586">
            <v>93.99</v>
          </cell>
          <cell r="F586">
            <v>17.59</v>
          </cell>
          <cell r="G586">
            <v>111.58</v>
          </cell>
          <cell r="H586">
            <v>1.748</v>
          </cell>
        </row>
        <row r="587">
          <cell r="C587" t="str">
            <v>COBOGO DE CONCRETO (ELEMENTO VAZADO), 6X29X29CM, ASSENTADO COM ARGAMASSA TRACO 1:7 (CIMENTO E AREIA)</v>
          </cell>
          <cell r="D587" t="str">
            <v>M2</v>
          </cell>
          <cell r="E587">
            <v>148.49</v>
          </cell>
          <cell r="F587">
            <v>20.97</v>
          </cell>
          <cell r="G587">
            <v>169.46</v>
          </cell>
          <cell r="H587">
            <v>2.0880000000000001</v>
          </cell>
        </row>
        <row r="588">
          <cell r="C588" t="str">
            <v>COBOGO DE CONCRETO (ELEMENTO VAZADO), 10X29X39CM ABERTURA COM VIDRO, ASSENTADO COM ARGAMASSA TRACO 1:5 (CIMENTO E AREIA)</v>
          </cell>
          <cell r="D588" t="str">
            <v>M2</v>
          </cell>
          <cell r="E588">
            <v>113.6</v>
          </cell>
          <cell r="F588">
            <v>20.9</v>
          </cell>
          <cell r="G588">
            <v>134.5</v>
          </cell>
          <cell r="H588">
            <v>2.08</v>
          </cell>
        </row>
        <row r="589">
          <cell r="C589" t="str">
            <v>COBOGO DE CONCRETO (ELEMENTO VAZADO), 5X50X50CM, ASSENTADO COM ARGAMAS SA DE CIMENTO E AREIA COM ACO CA25</v>
          </cell>
          <cell r="D589" t="str">
            <v>M2</v>
          </cell>
          <cell r="E589">
            <v>95.47</v>
          </cell>
          <cell r="F589">
            <v>30.99</v>
          </cell>
          <cell r="G589">
            <v>126.46</v>
          </cell>
          <cell r="H589">
            <v>2.92</v>
          </cell>
        </row>
        <row r="590">
          <cell r="C590" t="str">
            <v>ALVENARIA DE ELEMENTO VAZADO DE CONCRETO, 7X50X50CM, ASSENTADOS COM AR GAMASSA 1:7 CIMENTO:AREIA, PREPARO MANUAL</v>
          </cell>
          <cell r="D590" t="str">
            <v>M2</v>
          </cell>
          <cell r="E590">
            <v>93.33</v>
          </cell>
          <cell r="F590">
            <v>17.53</v>
          </cell>
          <cell r="G590">
            <v>110.86</v>
          </cell>
          <cell r="H590">
            <v>1.74</v>
          </cell>
        </row>
        <row r="591">
          <cell r="C591" t="str">
            <v>ALVENARIA ELEM VAZADO CONCRETO VENEZIANA 15X22X39CM 72A - NEO REX CIMENTO/AREIA 1:4</v>
          </cell>
          <cell r="D591" t="str">
            <v>M2</v>
          </cell>
          <cell r="E591">
            <v>94.49</v>
          </cell>
          <cell r="F591">
            <v>20.82</v>
          </cell>
          <cell r="G591">
            <v>115.31</v>
          </cell>
          <cell r="H591">
            <v>2.0699999999999998</v>
          </cell>
        </row>
        <row r="592">
          <cell r="C592" t="str">
            <v>BLOCO DE VIDRO</v>
          </cell>
          <cell r="E592" t="str">
            <v/>
          </cell>
          <cell r="F592" t="str">
            <v/>
          </cell>
          <cell r="G592" t="str">
            <v/>
          </cell>
        </row>
        <row r="593">
          <cell r="C593" t="str">
            <v>ALVENARIA DE BLOCO DE VIDRO 10X20X20CM ASSENTADOS COM ARGAMASSA CIM/CAL/AREIA 1:2:8 + CIMENTO BRANCO</v>
          </cell>
          <cell r="D593" t="str">
            <v>M2</v>
          </cell>
          <cell r="E593">
            <v>233.73</v>
          </cell>
          <cell r="F593">
            <v>83.61</v>
          </cell>
          <cell r="G593">
            <v>317.33999999999997</v>
          </cell>
          <cell r="H593">
            <v>8.32</v>
          </cell>
        </row>
        <row r="594">
          <cell r="C594" t="str">
            <v>BLOCOS DE VIDRO TIPO CANELADO 19X19X8CM, ASSENTADO COM ARGAMASSA TRACO 1:3 (CIMENTO E AREIA GROSSA) PREPARO MECANICO, COM REJUNTAMENTO EM CIMENTO BRANCO E BARRAS DE ACO</v>
          </cell>
          <cell r="D594" t="str">
            <v>M2</v>
          </cell>
          <cell r="E594">
            <v>234.29</v>
          </cell>
          <cell r="F594">
            <v>81.739999999999995</v>
          </cell>
          <cell r="G594">
            <v>316.02999999999997</v>
          </cell>
          <cell r="H594">
            <v>8.0975999999999999</v>
          </cell>
        </row>
        <row r="595">
          <cell r="C595" t="str">
            <v>BLOCOS DE VIDRO TIPO XADREZ 20X20X10CM, ASSENTADO COM ARGAMASSA TRACO 1:3 (CIMENTO E AREIA GROSSA) PREPARO MECANICO, COM REJUNTAMENTO EM CIMENTO BRANCO E BARRAS DE ACO</v>
          </cell>
          <cell r="D595" t="str">
            <v>M2</v>
          </cell>
          <cell r="E595">
            <v>253.04</v>
          </cell>
          <cell r="F595">
            <v>81.73</v>
          </cell>
          <cell r="G595">
            <v>334.77</v>
          </cell>
          <cell r="H595">
            <v>8.0976400000000002</v>
          </cell>
        </row>
        <row r="596">
          <cell r="C596" t="str">
            <v>BLOCOS DE VIDRO TIPO XADREZ 20X10X8CM, ASSENTADO COM ARGAMASSA TRACO 1:3 (CIMENTO E AREIA GROSSA) PREPARO MECANICO, COM REJUNTAMENTO EM CIMENTO BRANCO E BARRAS DE ACO</v>
          </cell>
          <cell r="D596" t="str">
            <v>M2</v>
          </cell>
          <cell r="E596">
            <v>142.04</v>
          </cell>
          <cell r="F596">
            <v>81.73</v>
          </cell>
          <cell r="G596">
            <v>223.77</v>
          </cell>
          <cell r="H596">
            <v>8.0976400000000002</v>
          </cell>
        </row>
        <row r="597">
          <cell r="C597" t="str">
            <v>ALVENARIA EM PEDRA</v>
          </cell>
          <cell r="E597" t="str">
            <v/>
          </cell>
          <cell r="F597" t="str">
            <v/>
          </cell>
          <cell r="G597" t="str">
            <v/>
          </cell>
        </row>
        <row r="598">
          <cell r="C598" t="str">
            <v>ALVENARIA EM PEDRA RACHAO OU PEDRA DE MAO, ASSENTADA COM ARGAMASSA TRACO 1:6 (CIMENTO E AREIA)</v>
          </cell>
          <cell r="D598" t="str">
            <v>M3</v>
          </cell>
          <cell r="E598">
            <v>94.99</v>
          </cell>
          <cell r="F598">
            <v>166.78</v>
          </cell>
          <cell r="G598">
            <v>261.77</v>
          </cell>
          <cell r="H598">
            <v>17</v>
          </cell>
        </row>
        <row r="599">
          <cell r="C599" t="str">
            <v>ALVENARIA EM PEDRA RACHAO OU PEDRA DE MAO, ASSENTADA COM ARGAMASSA TRACO 1:8 (CIMENTO E AREIA)</v>
          </cell>
          <cell r="D599" t="str">
            <v>M3</v>
          </cell>
          <cell r="E599">
            <v>86.19</v>
          </cell>
          <cell r="F599">
            <v>166.78</v>
          </cell>
          <cell r="G599">
            <v>252.97</v>
          </cell>
          <cell r="H599">
            <v>17</v>
          </cell>
        </row>
        <row r="600">
          <cell r="C600" t="str">
            <v>ALVENARIA EM PEDRA RACHAO OU PEDRA DE MAO, ASSENTADA COM ARGAMASSA TRACO 1:10 (CIMENTO E AREIA)</v>
          </cell>
          <cell r="D600" t="str">
            <v>M3</v>
          </cell>
          <cell r="E600">
            <v>82.49</v>
          </cell>
          <cell r="F600">
            <v>166.78</v>
          </cell>
          <cell r="G600">
            <v>249.27</v>
          </cell>
          <cell r="H600">
            <v>17</v>
          </cell>
        </row>
        <row r="601">
          <cell r="C601" t="str">
            <v>ENCUNHAMENTO</v>
          </cell>
          <cell r="E601" t="str">
            <v/>
          </cell>
          <cell r="F601" t="str">
            <v/>
          </cell>
          <cell r="G601" t="str">
            <v/>
          </cell>
        </row>
        <row r="602">
          <cell r="C602" t="str">
            <v>ENCUNHAMENTO (APERTO DE ALVENARIA) EM TIJOLOS CERAMICOS MACICOS 5X10X2 0CM 1 VEZ (ESPESSURA 20CM), ASSENTADO COM ARGAMASSA TRACO 1:6 (CIMENTOE AREIA)</v>
          </cell>
          <cell r="D602" t="str">
            <v>M</v>
          </cell>
          <cell r="E602">
            <v>12.6</v>
          </cell>
          <cell r="F602">
            <v>12.43</v>
          </cell>
          <cell r="G602">
            <v>25.03</v>
          </cell>
          <cell r="H602">
            <v>1.236</v>
          </cell>
        </row>
        <row r="603">
          <cell r="C603" t="str">
            <v>ENCUNHAMENTO (APERTO DE ALVENARIA) EM TIJOLOS CERAMICOS MACICO 5,7X9X19CM 1 VEZ (ESPESSURA 19CM) COM ARGAMASSA TRACO 1:2:8 (CIMENTO, CAL E AREIA)</v>
          </cell>
          <cell r="D603" t="str">
            <v>M</v>
          </cell>
          <cell r="E603">
            <v>9.83</v>
          </cell>
          <cell r="F603">
            <v>5.31</v>
          </cell>
          <cell r="G603">
            <v>15.14</v>
          </cell>
          <cell r="H603">
            <v>0.51</v>
          </cell>
        </row>
        <row r="604">
          <cell r="C604" t="str">
            <v>ENCUNHAMENTO (APERTO DE ALVENARIA) EM TIJOLOS CERAMICOS MACICO 5,7X9X19CM 1/2 VEZ (ESPESSURA 9CM) COM ARGAMASSA TRACO 1:2:8 (CIMENTO, CAL E AREIA)</v>
          </cell>
          <cell r="D604" t="str">
            <v>M</v>
          </cell>
          <cell r="E604">
            <v>4.92</v>
          </cell>
          <cell r="F604">
            <v>3.46</v>
          </cell>
          <cell r="G604">
            <v>8.3800000000000008</v>
          </cell>
          <cell r="H604">
            <v>0.33</v>
          </cell>
        </row>
        <row r="605">
          <cell r="C605" t="str">
            <v>ENCUNHAMENTO (APERTO DE ALVENARIA) EM TIJOLOS CERAMICOS MACICO 5,7X9X19CM 1 VEZ (ESPESSURA 19CM) COM ARGAMASSA TRACO 1:4 (CIMENTO E AREIA)</v>
          </cell>
          <cell r="D605" t="str">
            <v>M</v>
          </cell>
          <cell r="E605">
            <v>10.02</v>
          </cell>
          <cell r="F605">
            <v>5.31</v>
          </cell>
          <cell r="G605">
            <v>15.33</v>
          </cell>
          <cell r="H605">
            <v>0.51</v>
          </cell>
        </row>
        <row r="606">
          <cell r="C606" t="str">
            <v>ENCUNHAMENTO (APERTO DE ALVENARIA) EM TIJOLOS CERAMICOS MACICO 5,7X9X19CM 1/2 VEZ (ESPESSURA 9CM) COM ARGAMASSA TRACO 1:4 (CIMENTO E AREIA)</v>
          </cell>
          <cell r="D606" t="str">
            <v>M</v>
          </cell>
          <cell r="E606">
            <v>5.01</v>
          </cell>
          <cell r="F606">
            <v>3.46</v>
          </cell>
          <cell r="G606">
            <v>8.4700000000000006</v>
          </cell>
          <cell r="H606">
            <v>0.33</v>
          </cell>
        </row>
        <row r="607">
          <cell r="C607" t="str">
            <v>ALVENARIA DE EMBASAMENTO</v>
          </cell>
          <cell r="E607" t="str">
            <v/>
          </cell>
          <cell r="F607" t="str">
            <v/>
          </cell>
          <cell r="G607" t="str">
            <v/>
          </cell>
        </row>
        <row r="608">
          <cell r="C608" t="str">
            <v>ALVENARIA DE EMBASAMENTO EM TIJOLOS CERAMICOS MACICOS 5X10X20CM, ASSENTADO COM ARGAMASSA TRACO 1:2:8 (CIMENTO, CAL E AREIA)</v>
          </cell>
          <cell r="D608" t="str">
            <v>M3</v>
          </cell>
          <cell r="E608">
            <v>629.34</v>
          </cell>
          <cell r="F608">
            <v>155.96</v>
          </cell>
          <cell r="G608">
            <v>785.3</v>
          </cell>
          <cell r="H608">
            <v>15.71</v>
          </cell>
        </row>
        <row r="609">
          <cell r="C609" t="str">
            <v>ALVENARIA EMBASAMENTO E=20 CM BLOCO CONCRETO</v>
          </cell>
          <cell r="D609" t="str">
            <v>M3</v>
          </cell>
          <cell r="E609">
            <v>206.14</v>
          </cell>
          <cell r="F609">
            <v>80.72</v>
          </cell>
          <cell r="G609">
            <v>286.86</v>
          </cell>
          <cell r="H609">
            <v>8.1</v>
          </cell>
        </row>
        <row r="610">
          <cell r="C610" t="str">
            <v>ALVENARIA EMBASAMENTO TIJOLO CERAMICO FURADO 10X20X20 CM</v>
          </cell>
          <cell r="D610" t="str">
            <v>M3</v>
          </cell>
          <cell r="E610">
            <v>154.19</v>
          </cell>
          <cell r="F610">
            <v>165.99</v>
          </cell>
          <cell r="G610">
            <v>320.18</v>
          </cell>
          <cell r="H610">
            <v>16.7</v>
          </cell>
        </row>
        <row r="611">
          <cell r="C611" t="str">
            <v>DIVISORIAS E PAREDES</v>
          </cell>
          <cell r="E611" t="str">
            <v/>
          </cell>
          <cell r="F611" t="str">
            <v/>
          </cell>
          <cell r="G611" t="str">
            <v/>
          </cell>
        </row>
        <row r="612">
          <cell r="C612" t="str">
            <v>MANUTENCAO / REPAROS - DIVISORIAS E PAREDES</v>
          </cell>
          <cell r="E612" t="str">
            <v/>
          </cell>
          <cell r="F612" t="str">
            <v/>
          </cell>
          <cell r="G612" t="str">
            <v/>
          </cell>
        </row>
        <row r="613">
          <cell r="C613" t="str">
            <v>DEMOLICAO DE PLACAS DIVISORIAS DE GRANILITE</v>
          </cell>
          <cell r="D613" t="str">
            <v>M2</v>
          </cell>
          <cell r="E613">
            <v>0</v>
          </cell>
          <cell r="F613">
            <v>4.2</v>
          </cell>
          <cell r="G613">
            <v>4.2</v>
          </cell>
          <cell r="H613">
            <v>0.5</v>
          </cell>
        </row>
        <row r="614">
          <cell r="C614" t="str">
            <v>DEMOLICAO DE DIVISORIAS EM CHAPAS OU TABUAS, INCLUSIVE DEMOLICAO DE ENTARUGAMENTO</v>
          </cell>
          <cell r="D614" t="str">
            <v>M2</v>
          </cell>
          <cell r="E614">
            <v>0</v>
          </cell>
          <cell r="F614">
            <v>3.36</v>
          </cell>
          <cell r="G614">
            <v>3.36</v>
          </cell>
          <cell r="H614">
            <v>0.4</v>
          </cell>
        </row>
        <row r="615">
          <cell r="C615" t="str">
            <v>RETIRADA DE PLACAS DIVISORIAS DE GRANILITE</v>
          </cell>
          <cell r="D615" t="str">
            <v>M2</v>
          </cell>
          <cell r="E615">
            <v>0</v>
          </cell>
          <cell r="F615">
            <v>8.39</v>
          </cell>
          <cell r="G615">
            <v>8.39</v>
          </cell>
          <cell r="H615">
            <v>1</v>
          </cell>
        </row>
        <row r="616">
          <cell r="C616" t="str">
            <v>RETIRADAS DE DIVISORIAS EM CHAPAS OU TABUAS, SEM RETIRADA DO ENTARUGAMENTO</v>
          </cell>
          <cell r="D616" t="str">
            <v>M2</v>
          </cell>
          <cell r="E616">
            <v>0</v>
          </cell>
          <cell r="F616">
            <v>4.74</v>
          </cell>
          <cell r="G616">
            <v>4.74</v>
          </cell>
          <cell r="H616">
            <v>0.4</v>
          </cell>
        </row>
        <row r="617">
          <cell r="C617" t="str">
            <v>RETIRADAS DE DIVISORIAS EM CHAPAS OU TABUAS, COM RETIRADA DO ENTARUGAMENTO</v>
          </cell>
          <cell r="D617" t="str">
            <v>M2</v>
          </cell>
          <cell r="E617">
            <v>0</v>
          </cell>
          <cell r="F617">
            <v>9.4700000000000006</v>
          </cell>
          <cell r="G617">
            <v>9.4700000000000006</v>
          </cell>
          <cell r="H617">
            <v>0.8</v>
          </cell>
        </row>
        <row r="618">
          <cell r="C618" t="str">
            <v>RETIRADA DE DIVISORIAS EM CHAPAS DE MADEIRA, COM MONTANTES METALICOS</v>
          </cell>
          <cell r="D618" t="str">
            <v>M2</v>
          </cell>
          <cell r="E618">
            <v>0</v>
          </cell>
          <cell r="F618">
            <v>14.21</v>
          </cell>
          <cell r="G618">
            <v>14.21</v>
          </cell>
          <cell r="H618">
            <v>1.2</v>
          </cell>
        </row>
        <row r="619">
          <cell r="C619" t="str">
            <v>RECOLOCACAO DE PLACAS DIVISORIAS DE GRANILITE, CONSIDERANDO REAPROVEITAMENTO DO MATERIAL</v>
          </cell>
          <cell r="D619" t="str">
            <v>M2</v>
          </cell>
          <cell r="E619">
            <v>0</v>
          </cell>
          <cell r="F619">
            <v>29.6</v>
          </cell>
          <cell r="G619">
            <v>29.6</v>
          </cell>
          <cell r="H619">
            <v>2.5</v>
          </cell>
        </row>
        <row r="620">
          <cell r="C620" t="str">
            <v>RECOLOCACAO DE DIVISORIAS TIPO CHAPAS OU TABUAS, EXCLUSIVE ENTARUGAMENTO, CONSIDERANDO REAPROVEITAMENTO DO MATERIAL</v>
          </cell>
          <cell r="D620" t="str">
            <v>M2</v>
          </cell>
          <cell r="E620">
            <v>0.54</v>
          </cell>
          <cell r="F620">
            <v>8.1</v>
          </cell>
          <cell r="G620">
            <v>8.64</v>
          </cell>
          <cell r="H620">
            <v>0.8</v>
          </cell>
        </row>
        <row r="621">
          <cell r="C621" t="str">
            <v>RECOLOCACAO DE DIVISORIAS TIPO CHAPAS OU TABUAS, INCLUSIVE ENTARUGAMENTO, CONSIDERANDO REAPROVEITAMENTO DO MATERIAL</v>
          </cell>
          <cell r="D621" t="str">
            <v>M2</v>
          </cell>
          <cell r="E621">
            <v>1.34</v>
          </cell>
          <cell r="F621">
            <v>16.18</v>
          </cell>
          <cell r="G621">
            <v>17.52</v>
          </cell>
          <cell r="H621">
            <v>1.6</v>
          </cell>
        </row>
        <row r="622">
          <cell r="C622" t="str">
            <v>DIVISORIAS</v>
          </cell>
          <cell r="E622" t="str">
            <v/>
          </cell>
          <cell r="F622" t="str">
            <v/>
          </cell>
          <cell r="G622" t="str">
            <v/>
          </cell>
        </row>
        <row r="623">
          <cell r="C623" t="str">
            <v>DIVISORIA EM MARMORITE ESPESSURA 35MM, CHUMBAMENTO NO PISO E PAREDE COM ARGAMASSA DE CIMENTO E AREIA, POLIMENTO MANUAL, EXCLUSIVE FERRAGENS</v>
          </cell>
          <cell r="D623" t="str">
            <v>M2</v>
          </cell>
          <cell r="E623">
            <v>45.3</v>
          </cell>
          <cell r="F623">
            <v>124.83</v>
          </cell>
          <cell r="G623">
            <v>170.13</v>
          </cell>
          <cell r="H623">
            <v>12</v>
          </cell>
        </row>
        <row r="624">
          <cell r="C624" t="str">
            <v>DIVISORIA EM MARMORE BRANCO POLIDO, ESPESSURA 3 CM, ASSENTADO COM ARGAMASSA TRACO 1:4 (CIMENTO E AREIA), ARREMATE COM CIMENTO BRANCO, EXCLUSIVE FERRAGENS</v>
          </cell>
          <cell r="D624" t="str">
            <v>M2</v>
          </cell>
          <cell r="E624">
            <v>448.84</v>
          </cell>
          <cell r="F624">
            <v>76.41</v>
          </cell>
          <cell r="G624">
            <v>525.25</v>
          </cell>
          <cell r="H624">
            <v>7.133</v>
          </cell>
        </row>
        <row r="625">
          <cell r="C625" t="str">
            <v>DIVISORIA EM GRANITO BRANCO POLIDO, ESP = 3CM, ASSENTADO COM ARGAMASSA TRACO 1:4, ARREMATE EM CIMENTO BRANCO, EXCLUSIVE FERRAGENS</v>
          </cell>
          <cell r="D625" t="str">
            <v>M2</v>
          </cell>
          <cell r="E625">
            <v>339.56</v>
          </cell>
          <cell r="F625">
            <v>76.41</v>
          </cell>
          <cell r="G625">
            <v>415.97</v>
          </cell>
          <cell r="H625">
            <v>7.133</v>
          </cell>
        </row>
        <row r="626">
          <cell r="C626" t="str">
            <v>DIVISORIA EM CHAPA DE FIBRA DE MADEIRA PAINEL CEGO ESPESSURA 12MM, INCLUSIVE PORTAS E MATA-JUNTAS, EXCLUSIVE FERRAGENS</v>
          </cell>
          <cell r="D626" t="str">
            <v>M2</v>
          </cell>
          <cell r="E626">
            <v>98.17</v>
          </cell>
          <cell r="F626">
            <v>161.84</v>
          </cell>
          <cell r="G626">
            <v>260.01</v>
          </cell>
          <cell r="H626">
            <v>16</v>
          </cell>
        </row>
        <row r="627">
          <cell r="C627" t="str">
            <v>DIVISORIA EM CHAPA DE FIBRA DE MADEIRA ESPESSURA 12MM COM VIDRO LISO ESPESSURA 4MM NA PARTE SUPERIOR, INCLUSIVE PORTAS E MATA-JUNTAS, EXCLUSIVE FERRAGENS</v>
          </cell>
          <cell r="D627" t="str">
            <v>M2</v>
          </cell>
          <cell r="E627">
            <v>129.53</v>
          </cell>
          <cell r="F627">
            <v>166.58</v>
          </cell>
          <cell r="G627">
            <v>296.11</v>
          </cell>
          <cell r="H627">
            <v>16.399999999999999</v>
          </cell>
        </row>
        <row r="628">
          <cell r="C628" t="str">
            <v>DIVISORIA 35MM PAINEL CEGO MIOLO COLMEIA REVESTIDA C/CHAPA LAMINADA EM CORES FIBRA MADEIRA PRENSADA C/MONTANTES ALUMINIO ANODIZADO NATURAL EM "L" "T" OU "X" INCL PORTAS EXCL SUAS FERRAGENS.</v>
          </cell>
          <cell r="D628" t="str">
            <v>M2</v>
          </cell>
          <cell r="E628">
            <v>84.57</v>
          </cell>
          <cell r="F628">
            <v>0</v>
          </cell>
          <cell r="G628">
            <v>84.57</v>
          </cell>
          <cell r="H628">
            <v>0</v>
          </cell>
        </row>
        <row r="629">
          <cell r="C629" t="str">
            <v>DIVISORIA 35MM PAINEL CEGO MIOLO VERMICULITA REVESTIDA C/CHAPA LAMINADA EM CORES DE MADEIRA PRENSADA C/MONTANTES ALUMINO ANODIZADO NATURAL EM "L" "T" OU "X" INCL PORTAS EXCL SUAS FERRAGENS.</v>
          </cell>
          <cell r="D629" t="str">
            <v>M2</v>
          </cell>
          <cell r="E629">
            <v>200.85</v>
          </cell>
          <cell r="F629">
            <v>0</v>
          </cell>
          <cell r="G629">
            <v>200.85</v>
          </cell>
          <cell r="H629">
            <v>0</v>
          </cell>
        </row>
        <row r="630">
          <cell r="C630" t="str">
            <v>DIVISORIA 35MM PAINEL CEGO MIOLO COLMEIA REVESTIDA C/FORMICA EM CHAPA DE FIBRA DE MADEIRA PRENSADA C/MONTANTES ALUMINIO ANODIZADO NATURAL EM "L" "T" OU "X" INCL PORTAS EXCL SUAS FERRAGENS.</v>
          </cell>
          <cell r="D630" t="str">
            <v>M2</v>
          </cell>
          <cell r="E630">
            <v>84.57</v>
          </cell>
          <cell r="F630">
            <v>0</v>
          </cell>
          <cell r="G630">
            <v>84.57</v>
          </cell>
          <cell r="H630">
            <v>0</v>
          </cell>
        </row>
        <row r="631">
          <cell r="C631" t="str">
            <v>DIVISORIA 35MM PAINEL CEGO MIOLO VERMICULITA REVESTIDA C/FORMICA EM CHAPA DE FIBRA DE MADEIRA PRENSADA C/MONTANTES ALUMINIO ANODIZADO NATURAL EM "L" "T" OU "X" INCL PORTAS EXCL SUAS FERRAGENS.</v>
          </cell>
          <cell r="D631" t="str">
            <v>M2</v>
          </cell>
          <cell r="E631">
            <v>200.85</v>
          </cell>
          <cell r="F631">
            <v>0</v>
          </cell>
          <cell r="G631">
            <v>200.85</v>
          </cell>
          <cell r="H631">
            <v>0</v>
          </cell>
        </row>
        <row r="632">
          <cell r="C632" t="str">
            <v>DIVISORIA 35MM BANDEIRA VIDRO MIOLO COLMEIA REVESTIDA C/CHAPA LAMINADA EM FIBRA MADEIRA PRENSADA CORES C/MONTANTES ALUMINIO ANODIZADO NATURAL EM "L" "T" OU "X" INCL PORTAS EXCL FERRAGENS.</v>
          </cell>
          <cell r="D632" t="str">
            <v>M2</v>
          </cell>
          <cell r="E632">
            <v>93.51</v>
          </cell>
          <cell r="F632">
            <v>0</v>
          </cell>
          <cell r="G632">
            <v>93.51</v>
          </cell>
          <cell r="H632">
            <v>0</v>
          </cell>
        </row>
        <row r="633">
          <cell r="C633" t="str">
            <v>DIVISORIA 35MM BANDEIRA VIDRO MIOLO VERMICULITA REVESTIDA CHAPA LAMINADA EM CORES DE MADEIRA PRENSADA C/MONTANTES ALUMINO ANODIZADO NATURAL EM "L" "T" OU "X" INCL PORTAS EXCL SUAS FERRAGENS.</v>
          </cell>
          <cell r="D633" t="str">
            <v>M2</v>
          </cell>
          <cell r="E633">
            <v>209.31</v>
          </cell>
          <cell r="F633">
            <v>0</v>
          </cell>
          <cell r="G633">
            <v>209.31</v>
          </cell>
          <cell r="H633">
            <v>0</v>
          </cell>
        </row>
        <row r="634">
          <cell r="C634" t="str">
            <v>DIVISORIA 35MM BANDEIRA VIDRO MIOLO COLMEIA REVESTIDA C/FORMICA EM CHAPA FIBRA MADEIRA PRENSADA C/MONTANTES ALUMINIO ANODIZADO NATURAL EM "L" "T" OU "X" INCL PORTAS EXCL SUAS FERRAGENS E VIDRO.</v>
          </cell>
          <cell r="D634" t="str">
            <v>M2</v>
          </cell>
          <cell r="E634">
            <v>93.51</v>
          </cell>
          <cell r="F634">
            <v>0</v>
          </cell>
          <cell r="G634">
            <v>93.51</v>
          </cell>
          <cell r="H634">
            <v>0</v>
          </cell>
        </row>
        <row r="635">
          <cell r="C635" t="str">
            <v>DIVISORIA 35MM BANDEIRA VIDRO MIOLO VERMICULITA REVESTIDA C/FORMICA EM CHAPA FIBRA MADEIRA PRENSADA C/MONTANTES ALUMINIO ANODIZADO NATURAL EM "L" "T" OU "X" INCL PORTAS EXCL SUAS FERRAGENS.</v>
          </cell>
          <cell r="D635" t="str">
            <v>M2</v>
          </cell>
          <cell r="E635">
            <v>209.31</v>
          </cell>
          <cell r="F635">
            <v>0</v>
          </cell>
          <cell r="G635">
            <v>209.31</v>
          </cell>
          <cell r="H635">
            <v>0</v>
          </cell>
        </row>
        <row r="636">
          <cell r="C636" t="str">
            <v>DIVISORIA 35MM PAINEL C/VIDRO MIOLO COLMEIA REVESTIDA C/CHAPA LAMINADA EM FIBRA MADEIRA PRENSADA CORES C/MONTANTES ALUMINIO ANODIZADO NATURAL EM "L" "T" OU "X" INCL PORTAS EXCL SUAS FERRAGENS.</v>
          </cell>
          <cell r="D636" t="str">
            <v>M2</v>
          </cell>
          <cell r="E636">
            <v>89.43</v>
          </cell>
          <cell r="F636">
            <v>0</v>
          </cell>
          <cell r="G636">
            <v>89.43</v>
          </cell>
          <cell r="H636">
            <v>0</v>
          </cell>
        </row>
        <row r="637">
          <cell r="C637" t="str">
            <v>DIVISORIA 35MM PAINEL C/VIDRO MIOLO VERMICULITA REVESTIDA C/CHAPA LAMINADA EM CORES FIBRA MADEIRA PRENSADA C/MONTANTES ALUMINIO ANODIZADO NATURAL EM "L" "T" OU "X" INCL PORTAS EXCL SUAS FERRAGENS.</v>
          </cell>
          <cell r="D637" t="str">
            <v>M2</v>
          </cell>
          <cell r="E637">
            <v>209.31</v>
          </cell>
          <cell r="F637">
            <v>0</v>
          </cell>
          <cell r="G637">
            <v>209.31</v>
          </cell>
          <cell r="H637">
            <v>0</v>
          </cell>
        </row>
        <row r="638">
          <cell r="C638" t="str">
            <v>DIVISORIA 35MM PAINEL C/VIDRO MIOLO COLMEIA REVESTIDA C/FORMICA EM CHAPA FIBRA MADEIRA PRENSADA C/MONTANTES ALUMINIO ANODIZADO NATURAL EM "L""T" OU "X" INCL PORTAS EXCL SUAS FERRAGENS.</v>
          </cell>
          <cell r="D638" t="str">
            <v>M2</v>
          </cell>
          <cell r="E638">
            <v>89.43</v>
          </cell>
          <cell r="F638">
            <v>0</v>
          </cell>
          <cell r="G638">
            <v>89.43</v>
          </cell>
          <cell r="H638">
            <v>0</v>
          </cell>
        </row>
        <row r="639">
          <cell r="C639" t="str">
            <v>DIVISORIA 35MM PAINEL C/VIDRO MIOLO VERMICULITA REVESTIDA C/FORMICA EMCHAPA FIBRA MADEIRA PRENSADA C/MONTANTES ALUMINIO ANODIZADO NATURAL EM "L" "T" OU "X" INCL PORTAS EXCL SUAS FERRAGENS.</v>
          </cell>
          <cell r="D639" t="str">
            <v>M2</v>
          </cell>
          <cell r="E639">
            <v>209.31</v>
          </cell>
          <cell r="F639">
            <v>0</v>
          </cell>
          <cell r="G639">
            <v>209.31</v>
          </cell>
          <cell r="H639">
            <v>0</v>
          </cell>
        </row>
        <row r="640">
          <cell r="C640" t="str">
            <v>DIVISORIA EM MADEIRA COMPENSADA RESINADA ESPESSURA 6MM, ESTRUTURADA EM MADEIRA DE LEI 3"X3"</v>
          </cell>
          <cell r="D640" t="str">
            <v>M2</v>
          </cell>
          <cell r="E640">
            <v>44.55</v>
          </cell>
          <cell r="F640">
            <v>83.72</v>
          </cell>
          <cell r="G640">
            <v>128.27000000000001</v>
          </cell>
          <cell r="H640">
            <v>8</v>
          </cell>
        </row>
        <row r="641">
          <cell r="C641" t="str">
            <v>PAREDE</v>
          </cell>
          <cell r="E641" t="str">
            <v/>
          </cell>
          <cell r="F641" t="str">
            <v/>
          </cell>
          <cell r="G641" t="str">
            <v/>
          </cell>
        </row>
        <row r="642">
          <cell r="C642" t="str">
            <v>PAREDE DE ADOBE PARA FORNOS</v>
          </cell>
          <cell r="D642" t="str">
            <v>M3</v>
          </cell>
          <cell r="E642">
            <v>262.98</v>
          </cell>
          <cell r="F642">
            <v>146.55000000000001</v>
          </cell>
          <cell r="G642">
            <v>409.53</v>
          </cell>
          <cell r="H642">
            <v>15</v>
          </cell>
        </row>
        <row r="643">
          <cell r="C643" t="str">
            <v>COBERTURA</v>
          </cell>
          <cell r="E643" t="str">
            <v/>
          </cell>
          <cell r="F643" t="str">
            <v/>
          </cell>
          <cell r="G643" t="str">
            <v/>
          </cell>
        </row>
        <row r="644">
          <cell r="C644" t="str">
            <v>MANUTENCAO / REPAROS - COBERTURA</v>
          </cell>
          <cell r="E644" t="str">
            <v/>
          </cell>
          <cell r="F644" t="str">
            <v/>
          </cell>
          <cell r="G644" t="str">
            <v/>
          </cell>
        </row>
        <row r="645">
          <cell r="C645" t="str">
            <v>IMUNIZACAO MADEIRAMENTO COBERTURA COM IMUNIZANTE INCOLOR</v>
          </cell>
          <cell r="D645" t="str">
            <v>M2</v>
          </cell>
          <cell r="E645">
            <v>1.85</v>
          </cell>
          <cell r="F645">
            <v>1.68</v>
          </cell>
          <cell r="G645">
            <v>3.53</v>
          </cell>
          <cell r="H645">
            <v>0.2</v>
          </cell>
        </row>
        <row r="646">
          <cell r="C646" t="str">
            <v>DEMOLICAO DE TELHAS CERAMICAS OU DE VIDRO</v>
          </cell>
          <cell r="D646" t="str">
            <v>M2</v>
          </cell>
          <cell r="E646">
            <v>0</v>
          </cell>
          <cell r="F646">
            <v>5.03</v>
          </cell>
          <cell r="G646">
            <v>5.03</v>
          </cell>
          <cell r="H646">
            <v>0.6</v>
          </cell>
        </row>
        <row r="647">
          <cell r="C647" t="str">
            <v>DEMOLICAO DE TELHAS ONDULADAS</v>
          </cell>
          <cell r="D647" t="str">
            <v>M2</v>
          </cell>
          <cell r="E647">
            <v>0</v>
          </cell>
          <cell r="F647">
            <v>2.1</v>
          </cell>
          <cell r="G647">
            <v>2.1</v>
          </cell>
          <cell r="H647">
            <v>0.25</v>
          </cell>
        </row>
        <row r="648">
          <cell r="C648" t="str">
            <v>RETIRADA DE ESTRUTURA DE MADEIRA PONTALETEADA PARA TELHAS CERAMICAS OU DE VIDRO</v>
          </cell>
          <cell r="D648" t="str">
            <v>M2</v>
          </cell>
          <cell r="E648">
            <v>0</v>
          </cell>
          <cell r="F648">
            <v>6.07</v>
          </cell>
          <cell r="G648">
            <v>6.07</v>
          </cell>
          <cell r="H648">
            <v>0.6</v>
          </cell>
        </row>
        <row r="649">
          <cell r="C649" t="str">
            <v>RETIRADA DE ESTRUTURA DE MADEIRA PONTALETEADA PARA TELHAS ONDULADAS</v>
          </cell>
          <cell r="D649" t="str">
            <v>M2</v>
          </cell>
          <cell r="E649">
            <v>0</v>
          </cell>
          <cell r="F649">
            <v>4.05</v>
          </cell>
          <cell r="G649">
            <v>4.05</v>
          </cell>
          <cell r="H649">
            <v>0.4</v>
          </cell>
        </row>
        <row r="650">
          <cell r="C650" t="str">
            <v>RETIRADA DE ESTRUTURA DE MADEIRA COM TESOURAS PARA TELHAS CERAMICAS OU DE VIDRO</v>
          </cell>
          <cell r="D650" t="str">
            <v>M2</v>
          </cell>
          <cell r="E650">
            <v>0</v>
          </cell>
          <cell r="F650">
            <v>10.119999999999999</v>
          </cell>
          <cell r="G650">
            <v>10.119999999999999</v>
          </cell>
          <cell r="H650">
            <v>1</v>
          </cell>
        </row>
        <row r="651">
          <cell r="C651" t="str">
            <v>RETIRADA DE ESTRUTURA DE MADEIRA COM TESOURAS PARA TELHAS ONDULADAS</v>
          </cell>
          <cell r="D651" t="str">
            <v>M2</v>
          </cell>
          <cell r="E651">
            <v>0</v>
          </cell>
          <cell r="F651">
            <v>8.1</v>
          </cell>
          <cell r="G651">
            <v>8.1</v>
          </cell>
          <cell r="H651">
            <v>0.8</v>
          </cell>
        </row>
        <row r="652">
          <cell r="C652" t="str">
            <v>RETIRADA DE TELHAS DE CERAMICAS OU DE VIDRO</v>
          </cell>
          <cell r="D652" t="str">
            <v>M2</v>
          </cell>
          <cell r="E652">
            <v>0</v>
          </cell>
          <cell r="F652">
            <v>4.2</v>
          </cell>
          <cell r="G652">
            <v>4.2</v>
          </cell>
          <cell r="H652">
            <v>0.5</v>
          </cell>
        </row>
        <row r="653">
          <cell r="C653" t="str">
            <v>RETIRADA DE TELHAS ONDULADAS</v>
          </cell>
          <cell r="D653" t="str">
            <v>M2</v>
          </cell>
          <cell r="E653">
            <v>0</v>
          </cell>
          <cell r="F653">
            <v>2.94</v>
          </cell>
          <cell r="G653">
            <v>2.94</v>
          </cell>
          <cell r="H653">
            <v>0.35</v>
          </cell>
        </row>
        <row r="654">
          <cell r="C654" t="str">
            <v>RETIRADA DE CUMEEIRAS CERAMICAS</v>
          </cell>
          <cell r="D654" t="str">
            <v>M</v>
          </cell>
          <cell r="E654">
            <v>0</v>
          </cell>
          <cell r="F654">
            <v>2.52</v>
          </cell>
          <cell r="G654">
            <v>2.52</v>
          </cell>
          <cell r="H654">
            <v>0.3</v>
          </cell>
        </row>
        <row r="655">
          <cell r="C655" t="str">
            <v>RETIRADA DE CUMEEIRAS EM ALUMINIO</v>
          </cell>
          <cell r="D655" t="str">
            <v>M</v>
          </cell>
          <cell r="E655">
            <v>0</v>
          </cell>
          <cell r="F655">
            <v>1.68</v>
          </cell>
          <cell r="G655">
            <v>1.68</v>
          </cell>
          <cell r="H655">
            <v>0.2</v>
          </cell>
        </row>
        <row r="656">
          <cell r="C656" t="str">
            <v>RECOLOCACAO DE MADEIRAMENTO DO TELHADO - RIPAS, CONSIDERANDO REAPROVEITAMENTO DE MATERIAL</v>
          </cell>
          <cell r="D656" t="str">
            <v>M</v>
          </cell>
          <cell r="E656">
            <v>0.01</v>
          </cell>
          <cell r="F656">
            <v>1.04</v>
          </cell>
          <cell r="G656">
            <v>1.05</v>
          </cell>
          <cell r="H656">
            <v>0.1</v>
          </cell>
        </row>
        <row r="657">
          <cell r="C657" t="str">
            <v>RECOLOCACAO DE MADEIRAMENTO DO TELHADO - CAIBROS, CONSIDERANDO REAPROVEITAMENTO DE MATERIAL</v>
          </cell>
          <cell r="D657" t="str">
            <v>M</v>
          </cell>
          <cell r="E657">
            <v>7.0000000000000007E-2</v>
          </cell>
          <cell r="F657">
            <v>3.14</v>
          </cell>
          <cell r="G657">
            <v>3.21</v>
          </cell>
          <cell r="H657">
            <v>0.3</v>
          </cell>
        </row>
        <row r="658">
          <cell r="C658" t="str">
            <v>RECOLOCACAO DE MADEIRAMENTO DO TELHADO - VIGAS, CONSIDERANDO REAPROVEITAMENTO DE MATERIAL</v>
          </cell>
          <cell r="D658" t="str">
            <v>M</v>
          </cell>
          <cell r="E658">
            <v>0.17</v>
          </cell>
          <cell r="F658">
            <v>8.3800000000000008</v>
          </cell>
          <cell r="G658">
            <v>8.5500000000000007</v>
          </cell>
          <cell r="H658">
            <v>0.8</v>
          </cell>
        </row>
        <row r="659">
          <cell r="C659" t="str">
            <v>RECOLOCACAO DE FERRAGENS PARA MADEIRAMENTO DO TELHADO, CONSIDERANDO REAPROVEITAMENTO DE MATERIAL</v>
          </cell>
          <cell r="D659" t="str">
            <v>UN</v>
          </cell>
          <cell r="E659">
            <v>0</v>
          </cell>
          <cell r="F659">
            <v>6.28</v>
          </cell>
          <cell r="G659">
            <v>6.28</v>
          </cell>
          <cell r="H659">
            <v>0.6</v>
          </cell>
        </row>
        <row r="660">
          <cell r="C660" t="str">
            <v>RECOLOCACAO DE TELHAS CERAMICAS TIPO FRANCESA, CONSIDERANDO REAPROVEITAMENTO DE MATERIAL</v>
          </cell>
          <cell r="D660" t="str">
            <v>M2</v>
          </cell>
          <cell r="E660">
            <v>0</v>
          </cell>
          <cell r="F660">
            <v>6.76</v>
          </cell>
          <cell r="G660">
            <v>6.76</v>
          </cell>
          <cell r="H660">
            <v>0.6</v>
          </cell>
        </row>
        <row r="661">
          <cell r="C661" t="str">
            <v>RECOLOCACAO DE TELHAS CERAMICAS TIPO PLAN, CONSIDERANDO REAPROVEITAMENTO DE MATERIAL</v>
          </cell>
          <cell r="D661" t="str">
            <v>M2</v>
          </cell>
          <cell r="E661">
            <v>0</v>
          </cell>
          <cell r="F661">
            <v>21.47</v>
          </cell>
          <cell r="G661">
            <v>21.47</v>
          </cell>
          <cell r="H661">
            <v>2.25</v>
          </cell>
        </row>
        <row r="662">
          <cell r="C662" t="str">
            <v>RECOLOCACAO DE CUMEEIRAS CERAMICAS COM ARGAMASSA TRACO 1:2:11 (CIMENTO, CAL HIDRATADA E AREIA), CONSIDERANDO APROVEITAMENTO DO MATERIAL</v>
          </cell>
          <cell r="D662" t="str">
            <v>M</v>
          </cell>
          <cell r="E662">
            <v>0.36</v>
          </cell>
          <cell r="F662">
            <v>10.26</v>
          </cell>
          <cell r="G662">
            <v>10.62</v>
          </cell>
          <cell r="H662">
            <v>1.0167999999999999</v>
          </cell>
        </row>
        <row r="663">
          <cell r="C663" t="str">
            <v>REVISAO GERAL DE TELHADOS DE TELHAS CERAMICAS</v>
          </cell>
          <cell r="D663" t="str">
            <v>M2</v>
          </cell>
          <cell r="E663">
            <v>0</v>
          </cell>
          <cell r="F663">
            <v>3.7</v>
          </cell>
          <cell r="G663">
            <v>3.7</v>
          </cell>
          <cell r="H663">
            <v>0.4</v>
          </cell>
        </row>
        <row r="664">
          <cell r="C664" t="str">
            <v>RECOLOCACAO DE TELHAS ONDULADAS COM MASSA PARA VEDACAO, CONSIDERANDO REAPROVEITAMENTO DE MATERIAL</v>
          </cell>
          <cell r="D664" t="str">
            <v>M2</v>
          </cell>
          <cell r="E664">
            <v>0.15</v>
          </cell>
          <cell r="F664">
            <v>6.07</v>
          </cell>
          <cell r="G664">
            <v>6.22</v>
          </cell>
          <cell r="H664">
            <v>0.6</v>
          </cell>
        </row>
        <row r="665">
          <cell r="C665" t="str">
            <v>RECOLOCACAO DE TELHA DE FIBROCIMENTO ESTRUTURAL LARGURA UTIL 44 OU 49 CM, INCLUSO ACESSORIOS DE FIXACAO E VEDACAO NOVOS, CONSIDERANDO APROVEITAMENTO DO MATERIAL</v>
          </cell>
          <cell r="D665" t="str">
            <v>M2</v>
          </cell>
          <cell r="E665">
            <v>0.15</v>
          </cell>
          <cell r="F665">
            <v>6.07</v>
          </cell>
          <cell r="G665">
            <v>6.22</v>
          </cell>
          <cell r="H665">
            <v>0.6</v>
          </cell>
        </row>
        <row r="666">
          <cell r="C666" t="str">
            <v>RECOLOCACAO DE TELHA DE FIBROCIMENTO ESTRUTURAL LARGURA UTIL 90 CM, INCLUSO ACESSORIOS DE FIXACAO E VEDACAO NOVOS, CONSIDERANDO APROVEITAMENTO DO MATERIAL</v>
          </cell>
          <cell r="D666" t="str">
            <v>M2</v>
          </cell>
          <cell r="E666">
            <v>0.05</v>
          </cell>
          <cell r="F666">
            <v>6.07</v>
          </cell>
          <cell r="G666">
            <v>6.12</v>
          </cell>
          <cell r="H666">
            <v>0.6</v>
          </cell>
        </row>
        <row r="667">
          <cell r="C667" t="str">
            <v>ESTRUTURA PARA COBERTURA EM MADEIRA</v>
          </cell>
          <cell r="E667" t="str">
            <v/>
          </cell>
          <cell r="F667" t="str">
            <v/>
          </cell>
          <cell r="G667" t="str">
            <v/>
          </cell>
        </row>
        <row r="668">
          <cell r="C668" t="str">
            <v>ESTRUTURA PARA TELHA ONDULADA FIBROCIMENTO, ALUMINIO OU PLASTICA, EM MADEIRA APARELHADA, APOIADA EM LAJE OU PAREDE</v>
          </cell>
          <cell r="D668" t="str">
            <v>M2</v>
          </cell>
          <cell r="E668">
            <v>22.67</v>
          </cell>
          <cell r="F668">
            <v>11.96</v>
          </cell>
          <cell r="G668">
            <v>34.630000000000003</v>
          </cell>
          <cell r="H668">
            <v>1.1499999999999999</v>
          </cell>
        </row>
        <row r="669">
          <cell r="C669" t="str">
            <v>ESTRUTURA PARA TELHA ESTRUTURAL FIBROCIMENTO, EM MADEIRA APARELHADA, ANCORADA EM LAJE OU PAREDE</v>
          </cell>
          <cell r="D669" t="str">
            <v>M2</v>
          </cell>
          <cell r="E669">
            <v>19.940000000000001</v>
          </cell>
          <cell r="F669">
            <v>5.7</v>
          </cell>
          <cell r="G669">
            <v>25.64</v>
          </cell>
          <cell r="H669">
            <v>0.56999999999999995</v>
          </cell>
        </row>
        <row r="670">
          <cell r="C670" t="str">
            <v>ESTRUTURA PARA TELHA CERAMICA, EM MADEIRA APARELHADA, APOIADA EM PAREDE</v>
          </cell>
          <cell r="D670" t="str">
            <v>M2</v>
          </cell>
          <cell r="E670">
            <v>43.46</v>
          </cell>
          <cell r="F670">
            <v>20.93</v>
          </cell>
          <cell r="G670">
            <v>64.39</v>
          </cell>
          <cell r="H670">
            <v>2</v>
          </cell>
        </row>
        <row r="671">
          <cell r="C671" t="str">
            <v>TESOURA COMPLETA EM MACARANDUBA SERRADA, PARA TELHADOS COM VAOS DE 4M</v>
          </cell>
          <cell r="D671" t="str">
            <v>UN</v>
          </cell>
          <cell r="E671">
            <v>306.05</v>
          </cell>
          <cell r="F671">
            <v>393.24</v>
          </cell>
          <cell r="G671">
            <v>699.29</v>
          </cell>
          <cell r="H671">
            <v>36</v>
          </cell>
        </row>
        <row r="672">
          <cell r="C672" t="str">
            <v>TESOURA COMPLETA EM MACARANDUBA APARELHADA, PARA TELHADOS COM VAOS DE 4M</v>
          </cell>
          <cell r="D672" t="str">
            <v>UN</v>
          </cell>
          <cell r="E672">
            <v>472.53</v>
          </cell>
          <cell r="F672">
            <v>471.89</v>
          </cell>
          <cell r="G672">
            <v>944.42</v>
          </cell>
          <cell r="H672">
            <v>43.2</v>
          </cell>
        </row>
        <row r="673">
          <cell r="C673" t="str">
            <v>TESOURA COMPLETA EM MACARANDUBA SERRADA, PARA TELHADOS COM VAOS DE 5M</v>
          </cell>
          <cell r="D673" t="str">
            <v>UN</v>
          </cell>
          <cell r="E673">
            <v>386.92</v>
          </cell>
          <cell r="F673">
            <v>458.78</v>
          </cell>
          <cell r="G673">
            <v>845.7</v>
          </cell>
          <cell r="H673">
            <v>42</v>
          </cell>
        </row>
        <row r="674">
          <cell r="C674" t="str">
            <v>TESOURA COMPLETA EM MACARANDUBA APARELHADA, PARA TELHADOS COM VAOS DE 5M</v>
          </cell>
          <cell r="D674" t="str">
            <v>UN</v>
          </cell>
          <cell r="E674">
            <v>438.6</v>
          </cell>
          <cell r="F674">
            <v>550.53</v>
          </cell>
          <cell r="G674">
            <v>989.13</v>
          </cell>
          <cell r="H674">
            <v>50.4</v>
          </cell>
        </row>
        <row r="675">
          <cell r="C675" t="str">
            <v>TESOURA COMPLETA EM MACARANDUBA SERRADA, PARA TELHADOS COM VAOS DE 6M</v>
          </cell>
          <cell r="D675" t="str">
            <v>UN</v>
          </cell>
          <cell r="E675">
            <v>535.75</v>
          </cell>
          <cell r="F675">
            <v>524.32000000000005</v>
          </cell>
          <cell r="G675">
            <v>1060.07</v>
          </cell>
          <cell r="H675">
            <v>48</v>
          </cell>
        </row>
        <row r="676">
          <cell r="C676" t="str">
            <v>TESOURA COMPLETA EM MACARANDUBA APARELHADA, PARA TELHADOS COM VAOS DE 6M</v>
          </cell>
          <cell r="D676" t="str">
            <v>UN</v>
          </cell>
          <cell r="E676">
            <v>593.5</v>
          </cell>
          <cell r="F676">
            <v>629.19000000000005</v>
          </cell>
          <cell r="G676">
            <v>1222.69</v>
          </cell>
          <cell r="H676">
            <v>57.6</v>
          </cell>
        </row>
        <row r="677">
          <cell r="C677" t="str">
            <v>TESOURA COMPLETA EM MACARANDUBA SERRADA, PARA TELHADOS COM VAOS DE 7M</v>
          </cell>
          <cell r="D677" t="str">
            <v>UN</v>
          </cell>
          <cell r="E677">
            <v>645.14</v>
          </cell>
          <cell r="F677">
            <v>589.86</v>
          </cell>
          <cell r="G677">
            <v>1235</v>
          </cell>
          <cell r="H677">
            <v>54</v>
          </cell>
        </row>
        <row r="678">
          <cell r="C678" t="str">
            <v>TESOURA COMPLETA EM MACARANDUBA APARELHADA, PARA TELHADOS COM VAOS DE 7M</v>
          </cell>
          <cell r="D678" t="str">
            <v>UN</v>
          </cell>
          <cell r="E678">
            <v>716.44</v>
          </cell>
          <cell r="F678">
            <v>707.83</v>
          </cell>
          <cell r="G678">
            <v>1424.27</v>
          </cell>
          <cell r="H678">
            <v>64.8</v>
          </cell>
        </row>
        <row r="679">
          <cell r="C679" t="str">
            <v>TESOURA COMPLETA EM MACARANDUBA SERRADA, PARA TELHADOS COM VAOS DE 8M</v>
          </cell>
          <cell r="D679" t="str">
            <v>UN</v>
          </cell>
          <cell r="E679">
            <v>916.06</v>
          </cell>
          <cell r="F679">
            <v>655.4</v>
          </cell>
          <cell r="G679">
            <v>1571.46</v>
          </cell>
          <cell r="H679">
            <v>60</v>
          </cell>
        </row>
        <row r="680">
          <cell r="C680" t="str">
            <v>TESOURA COMPLETA EM MACARANDUBA APARELHADA, PARA TELHADOS COM VAOS DE 8M</v>
          </cell>
          <cell r="D680" t="str">
            <v>UN</v>
          </cell>
          <cell r="E680">
            <v>1147.54</v>
          </cell>
          <cell r="F680">
            <v>786.48</v>
          </cell>
          <cell r="G680">
            <v>1934.02</v>
          </cell>
          <cell r="H680">
            <v>72</v>
          </cell>
        </row>
        <row r="681">
          <cell r="C681" t="str">
            <v>TESOURA COMPLETA EM MACARANDUBA SERRADA, PARA TELHADOS COM VAOS DE 9M</v>
          </cell>
          <cell r="D681" t="str">
            <v>UN</v>
          </cell>
          <cell r="E681">
            <v>1052.32</v>
          </cell>
          <cell r="F681">
            <v>720.94</v>
          </cell>
          <cell r="G681">
            <v>1773.26</v>
          </cell>
          <cell r="H681">
            <v>66</v>
          </cell>
        </row>
        <row r="682">
          <cell r="C682" t="str">
            <v>TESOURA COMPLETA EM MACARANDUBA APARELHADA, PARA TELHADOS COM VAOS DE 9M</v>
          </cell>
          <cell r="D682" t="str">
            <v>UN</v>
          </cell>
          <cell r="E682">
            <v>1315.39</v>
          </cell>
          <cell r="F682">
            <v>865.13</v>
          </cell>
          <cell r="G682">
            <v>2180.52</v>
          </cell>
          <cell r="H682">
            <v>79.2</v>
          </cell>
        </row>
        <row r="683">
          <cell r="C683" t="str">
            <v>TESOURA COMPLETA EM MACARANDUBA SERRADA, PARA TELHADOS COM VAOS DE 10M</v>
          </cell>
          <cell r="D683" t="str">
            <v>UN</v>
          </cell>
          <cell r="E683">
            <v>1320.93</v>
          </cell>
          <cell r="F683">
            <v>786.48</v>
          </cell>
          <cell r="G683">
            <v>2107.41</v>
          </cell>
          <cell r="H683">
            <v>72</v>
          </cell>
        </row>
        <row r="684">
          <cell r="C684" t="str">
            <v>TESOURA COMPLETA EM MACARANDUBA APARELHADA, PARA TELHADOS COM VAOS DE 10M</v>
          </cell>
          <cell r="D684" t="str">
            <v>UN</v>
          </cell>
          <cell r="E684">
            <v>1471.76</v>
          </cell>
          <cell r="F684">
            <v>943.77</v>
          </cell>
          <cell r="G684">
            <v>2415.5300000000002</v>
          </cell>
          <cell r="H684">
            <v>86.4</v>
          </cell>
        </row>
        <row r="685">
          <cell r="C685" t="str">
            <v>TESOURA COMPLETA EM MACARANDUBA SERRADA, PARA TELHADOS COM VAOS DE 11M</v>
          </cell>
          <cell r="D685" t="str">
            <v>UN</v>
          </cell>
          <cell r="E685">
            <v>1621.17</v>
          </cell>
          <cell r="F685">
            <v>868.41</v>
          </cell>
          <cell r="G685">
            <v>2489.58</v>
          </cell>
          <cell r="H685">
            <v>79.5</v>
          </cell>
        </row>
        <row r="686">
          <cell r="C686" t="str">
            <v>TESOURA COMPLETA EM MACARANDUBA APARELHADA, PARA TELHADOS COM VAOS DE 11M</v>
          </cell>
          <cell r="D686" t="str">
            <v>UN</v>
          </cell>
          <cell r="E686">
            <v>1785.08</v>
          </cell>
          <cell r="F686">
            <v>1042.08</v>
          </cell>
          <cell r="G686">
            <v>2827.16</v>
          </cell>
          <cell r="H686">
            <v>95.4</v>
          </cell>
        </row>
        <row r="687">
          <cell r="C687" t="str">
            <v>TESOURA COMPLETA EM MACARANDUBA SERRADA, PARA TELHADOS COM VAOS DE 12M</v>
          </cell>
          <cell r="D687" t="str">
            <v>UN</v>
          </cell>
          <cell r="E687">
            <v>1775.7</v>
          </cell>
          <cell r="F687">
            <v>966.72</v>
          </cell>
          <cell r="G687">
            <v>2742.42</v>
          </cell>
          <cell r="H687">
            <v>88.5</v>
          </cell>
        </row>
        <row r="688">
          <cell r="C688" t="str">
            <v>TESOURA COMPLETA EM MACARANDUBA APARELHADA, PARA TELHADOS COM VAOS DE 12M</v>
          </cell>
          <cell r="D688" t="str">
            <v>UN</v>
          </cell>
          <cell r="E688">
            <v>1975.83</v>
          </cell>
          <cell r="F688">
            <v>1160.06</v>
          </cell>
          <cell r="G688">
            <v>3135.89</v>
          </cell>
          <cell r="H688">
            <v>106.2</v>
          </cell>
        </row>
        <row r="689">
          <cell r="C689" t="str">
            <v>TESOURA COMPLETA EM MACARANDUBA SERRADA, PARA TELHADOS COM VAOS DE 14M</v>
          </cell>
          <cell r="D689" t="str">
            <v>UN</v>
          </cell>
          <cell r="E689">
            <v>2011.78</v>
          </cell>
          <cell r="F689">
            <v>1146.95</v>
          </cell>
          <cell r="G689">
            <v>3158.73</v>
          </cell>
          <cell r="H689">
            <v>105</v>
          </cell>
        </row>
        <row r="690">
          <cell r="C690" t="str">
            <v>TESOURA COMPLETA EM MACARANDUBA APARELHADA, PARA TELHADOS COM VAOS DE 14M</v>
          </cell>
          <cell r="D690" t="str">
            <v>UN</v>
          </cell>
          <cell r="E690">
            <v>2238.81</v>
          </cell>
          <cell r="F690">
            <v>1376.34</v>
          </cell>
          <cell r="G690">
            <v>3615.15</v>
          </cell>
          <cell r="H690">
            <v>126</v>
          </cell>
        </row>
        <row r="691">
          <cell r="C691" t="str">
            <v>ESTRUTURA DE MADEIRA 2A SERRADA NAO APARELHADA, PARA TELHAS CERAMICAS</v>
          </cell>
          <cell r="D691" t="str">
            <v>M2</v>
          </cell>
          <cell r="E691">
            <v>15.58</v>
          </cell>
          <cell r="F691">
            <v>25.12</v>
          </cell>
          <cell r="G691">
            <v>40.700000000000003</v>
          </cell>
          <cell r="H691">
            <v>2.4</v>
          </cell>
        </row>
        <row r="692">
          <cell r="C692" t="str">
            <v>ESTRUTURA DE MADEIRA DE LEI 1A SERRADA NAO APARELHADA, PARA TELHAS CERAMICAS, VAOS ATE 7M</v>
          </cell>
          <cell r="D692" t="str">
            <v>M2</v>
          </cell>
          <cell r="E692">
            <v>36.17</v>
          </cell>
          <cell r="F692">
            <v>25.12</v>
          </cell>
          <cell r="G692">
            <v>61.29</v>
          </cell>
          <cell r="H692">
            <v>2.4</v>
          </cell>
        </row>
        <row r="693">
          <cell r="C693" t="str">
            <v>ESTRUTURA DE MADEIRA DE LEI 1A SERRADA NAO APARELHADA, PARA TELHAS CERAMICAS, VAOS 7M ATE 10 M</v>
          </cell>
          <cell r="D693" t="str">
            <v>M2</v>
          </cell>
          <cell r="E693">
            <v>40.57</v>
          </cell>
          <cell r="F693">
            <v>31.4</v>
          </cell>
          <cell r="G693">
            <v>71.97</v>
          </cell>
          <cell r="H693">
            <v>3</v>
          </cell>
        </row>
        <row r="694">
          <cell r="C694" t="str">
            <v>ESTRUTURA DE MADEIRA DE LEI 1A SERRADA NAO APARELHADA, PARA TELHAS CERAMICAS, VAOS 10M ATE 13M</v>
          </cell>
          <cell r="D694" t="str">
            <v>M2</v>
          </cell>
          <cell r="E694">
            <v>40.72</v>
          </cell>
          <cell r="F694">
            <v>37.67</v>
          </cell>
          <cell r="G694">
            <v>78.39</v>
          </cell>
          <cell r="H694">
            <v>3.6</v>
          </cell>
        </row>
        <row r="695">
          <cell r="C695" t="str">
            <v>ESTRUTURA DE MADEIRA DE LEI 1A SERRADA NAO APARELHADA, PARA TELHAS CERAMICAS, VAOS 13M ATE 18M</v>
          </cell>
          <cell r="D695" t="str">
            <v>M2</v>
          </cell>
          <cell r="E695">
            <v>46.57</v>
          </cell>
          <cell r="F695">
            <v>43.95</v>
          </cell>
          <cell r="G695">
            <v>90.52</v>
          </cell>
          <cell r="H695">
            <v>4.2</v>
          </cell>
        </row>
        <row r="696">
          <cell r="C696" t="str">
            <v>ESTRUTURA DE MADEIRA DE LEI 1A SERRADA NAO APARELHADA, PARA TELHAS ONDULADAS, VAOS ATE 7M</v>
          </cell>
          <cell r="D696" t="str">
            <v>M2</v>
          </cell>
          <cell r="E696">
            <v>22.42</v>
          </cell>
          <cell r="F696">
            <v>19.89</v>
          </cell>
          <cell r="G696">
            <v>42.31</v>
          </cell>
          <cell r="H696">
            <v>1.9</v>
          </cell>
        </row>
        <row r="697">
          <cell r="C697" t="str">
            <v>ESTRUTURA DE MADEIRA DE LEI 1A SERRADA NAO APARELHADA, PARA TELHAS ONDULADAS, VAOS DE 7M ATE 10M</v>
          </cell>
          <cell r="D697" t="str">
            <v>M2</v>
          </cell>
          <cell r="E697">
            <v>25.23</v>
          </cell>
          <cell r="F697">
            <v>20.93</v>
          </cell>
          <cell r="G697">
            <v>46.16</v>
          </cell>
          <cell r="H697">
            <v>2</v>
          </cell>
        </row>
        <row r="698">
          <cell r="C698" t="str">
            <v>ESTRUTURA DE MADEIRA DE LEI 1A SERRADA NAO APARELHADA, PARA TELHAS ONDULADAS, VAOS DE 10M ATE 13M</v>
          </cell>
          <cell r="D698" t="str">
            <v>M2</v>
          </cell>
          <cell r="E698">
            <v>30.32</v>
          </cell>
          <cell r="F698">
            <v>24.07</v>
          </cell>
          <cell r="G698">
            <v>54.39</v>
          </cell>
          <cell r="H698">
            <v>2.2999999999999998</v>
          </cell>
        </row>
        <row r="699">
          <cell r="C699" t="str">
            <v>ESTRUTURA DE MADEIRA DE LEI 1A SERRADA NAO APARELHADA, PARA TELHAS ONDULADAS, VAOS DE 13M ATE 18M</v>
          </cell>
          <cell r="D699" t="str">
            <v>M2</v>
          </cell>
          <cell r="E699">
            <v>35.64</v>
          </cell>
          <cell r="F699">
            <v>29.31</v>
          </cell>
          <cell r="G699">
            <v>64.95</v>
          </cell>
          <cell r="H699">
            <v>2.8</v>
          </cell>
        </row>
        <row r="700">
          <cell r="C700" t="str">
            <v>GRADEADO DE CAIBROS E RIPAS</v>
          </cell>
          <cell r="D700" t="str">
            <v>M2</v>
          </cell>
          <cell r="E700">
            <v>15</v>
          </cell>
          <cell r="F700">
            <v>7.53</v>
          </cell>
          <cell r="G700">
            <v>22.53</v>
          </cell>
          <cell r="H700">
            <v>0.72</v>
          </cell>
        </row>
        <row r="701">
          <cell r="C701" t="str">
            <v>PONTALETES EM MASSARANDUBA SERRADA 3"X3" PARA TELHAS CERAMICAS, MEDIDOS PELA AREA REAL DA COBERTURA DO TELHADO, INCLUSO FORNECIMENTO E COLOCACAO</v>
          </cell>
          <cell r="D701" t="str">
            <v>M2</v>
          </cell>
          <cell r="E701">
            <v>22.36</v>
          </cell>
          <cell r="F701">
            <v>8.3800000000000008</v>
          </cell>
          <cell r="G701">
            <v>30.74</v>
          </cell>
          <cell r="H701">
            <v>0.8</v>
          </cell>
        </row>
        <row r="702">
          <cell r="C702" t="str">
            <v>PONTALETES EM MASSARANDUBA SERRADA 3"X3" PARA TELHAS ONDULADAS DE QUALQUER TIPO, MEDIDOS PELA AREA REAL DA COBERTURA DO TELHADO, INCLUSO FORNECIMENTO E COLOCACAO</v>
          </cell>
          <cell r="D702" t="str">
            <v>M2</v>
          </cell>
          <cell r="E702">
            <v>20.22</v>
          </cell>
          <cell r="F702">
            <v>6.28</v>
          </cell>
          <cell r="G702">
            <v>26.5</v>
          </cell>
          <cell r="H702">
            <v>0.6</v>
          </cell>
        </row>
        <row r="703">
          <cell r="C703" t="str">
            <v>TERCA DE MASSARANDUBA SERRADA 3"X3" PARA COBERTURA DE QUALQUER TIPO, INCLUSO FORNECIMENTO E COLOCACAO</v>
          </cell>
          <cell r="D703" t="str">
            <v>M</v>
          </cell>
          <cell r="E703">
            <v>15.72</v>
          </cell>
          <cell r="F703">
            <v>4.1900000000000004</v>
          </cell>
          <cell r="G703">
            <v>19.91</v>
          </cell>
          <cell r="H703">
            <v>0.4</v>
          </cell>
        </row>
        <row r="704">
          <cell r="C704" t="str">
            <v>TERCA DE MASSARANDUBA APARELHADA 3"X3" PARA COBERTURA DE QUALQUER TIPO, INCLUSO FORNECIMENTO E COLOCACAO</v>
          </cell>
          <cell r="D704" t="str">
            <v>M</v>
          </cell>
          <cell r="E704">
            <v>17.27</v>
          </cell>
          <cell r="F704">
            <v>5.0199999999999996</v>
          </cell>
          <cell r="G704">
            <v>22.29</v>
          </cell>
          <cell r="H704">
            <v>0.48</v>
          </cell>
        </row>
        <row r="705">
          <cell r="C705" t="str">
            <v>TERCA DE MASSARANDUBA SERRADA 3"X4.1/2" PARA COBERTURA DE QUALQUER TIPO, INCLUSO FORNECIMENTO E COLOCAÇÃO</v>
          </cell>
          <cell r="D705" t="str">
            <v>M</v>
          </cell>
          <cell r="E705">
            <v>20.96</v>
          </cell>
          <cell r="F705">
            <v>5.23</v>
          </cell>
          <cell r="G705">
            <v>26.19</v>
          </cell>
          <cell r="H705">
            <v>0.5</v>
          </cell>
        </row>
        <row r="706">
          <cell r="C706" t="str">
            <v>TERCA DE MASSARANDUBA APARELHADA 3"X4.1/2" PARA COBERTURA DE QUALQUER TIPO, INCLUSO FORNECIMENTO E COLOCACAO</v>
          </cell>
          <cell r="D706" t="str">
            <v>M</v>
          </cell>
          <cell r="E706">
            <v>26.46</v>
          </cell>
          <cell r="F706">
            <v>6.28</v>
          </cell>
          <cell r="G706">
            <v>32.74</v>
          </cell>
          <cell r="H706">
            <v>0.6</v>
          </cell>
        </row>
        <row r="707">
          <cell r="C707" t="str">
            <v>TERCA DE MASSARANDUBA SERRADA 3X6 PARA COBERTURA DE QUALQUER TIPO, INCLUSO FORNECIMENTO E COLOCACAO</v>
          </cell>
          <cell r="D707" t="str">
            <v>M</v>
          </cell>
          <cell r="E707">
            <v>31.4</v>
          </cell>
          <cell r="F707">
            <v>6.28</v>
          </cell>
          <cell r="G707">
            <v>37.68</v>
          </cell>
          <cell r="H707">
            <v>0.6</v>
          </cell>
        </row>
        <row r="708">
          <cell r="C708" t="str">
            <v>TERCA DE MASSARANDUBA APARELHADA 3"X6" PARA COBERTURA DE QUALQUER TIPO, INCLUSO FORNECIMENTO E COLOCACAO</v>
          </cell>
          <cell r="D708" t="str">
            <v>M</v>
          </cell>
          <cell r="E708">
            <v>34.54</v>
          </cell>
          <cell r="F708">
            <v>7.53</v>
          </cell>
          <cell r="G708">
            <v>42.07</v>
          </cell>
          <cell r="H708">
            <v>0.72</v>
          </cell>
        </row>
        <row r="709">
          <cell r="C709" t="str">
            <v>TERCA DE MASSARANDUBA SERRADA 3"X9" PARA COBERTURA DE QUALQUER TIPO, INCLUSO FORNECIMENTO E COLOCACAO</v>
          </cell>
          <cell r="D709" t="str">
            <v>M</v>
          </cell>
          <cell r="E709">
            <v>47.09</v>
          </cell>
          <cell r="F709">
            <v>7.32</v>
          </cell>
          <cell r="G709">
            <v>54.41</v>
          </cell>
          <cell r="H709">
            <v>0.7</v>
          </cell>
        </row>
        <row r="710">
          <cell r="C710" t="str">
            <v>TERCA DE MASSARANDUBA APARELHADA 3"X9" PARA COBERTURA DE QUALQUER TIPO, INCLUSO FORNECIMENTO E COLOCACAO</v>
          </cell>
          <cell r="D710" t="str">
            <v>M</v>
          </cell>
          <cell r="E710">
            <v>52.92</v>
          </cell>
          <cell r="F710">
            <v>8.7899999999999991</v>
          </cell>
          <cell r="G710">
            <v>61.71</v>
          </cell>
          <cell r="H710">
            <v>0.84</v>
          </cell>
        </row>
        <row r="711">
          <cell r="C711" t="str">
            <v>CAIBRO DE MASSARANDUBA APARELHADA 3"X1.1/2", INCLUSO FORNECIMENTO E COLOCACAO</v>
          </cell>
          <cell r="D711" t="str">
            <v>M</v>
          </cell>
          <cell r="E711">
            <v>9.5500000000000007</v>
          </cell>
          <cell r="F711">
            <v>3.77</v>
          </cell>
          <cell r="G711">
            <v>13.32</v>
          </cell>
          <cell r="H711">
            <v>0.36</v>
          </cell>
        </row>
        <row r="712">
          <cell r="C712" t="str">
            <v xml:space="preserve">CAIBRO DE MASSARANDUBA SERRADA 3"X2", INCLUSO FORNECIMENTO E COLOCACAO </v>
          </cell>
          <cell r="D712" t="str">
            <v>M</v>
          </cell>
          <cell r="E712">
            <v>9.25</v>
          </cell>
          <cell r="F712">
            <v>4.4000000000000004</v>
          </cell>
          <cell r="G712">
            <v>13.65</v>
          </cell>
          <cell r="H712">
            <v>0.42</v>
          </cell>
        </row>
        <row r="713">
          <cell r="C713" t="str">
            <v>CAIBRO DE MASSARANDUBA APARELHADA 3"X2", INCLUSO FORNECIMENTO E COLOCACAO</v>
          </cell>
          <cell r="D713" t="str">
            <v>M</v>
          </cell>
          <cell r="E713">
            <v>10.5</v>
          </cell>
          <cell r="F713">
            <v>4.1900000000000004</v>
          </cell>
          <cell r="G713">
            <v>14.69</v>
          </cell>
          <cell r="H713">
            <v>0.4</v>
          </cell>
        </row>
        <row r="714">
          <cell r="C714" t="str">
            <v xml:space="preserve">RIPA DE MASSARANDUBA SERRADA 1,5X4 CM, INCLUSO FORNECIMENTO E COLOCACAO </v>
          </cell>
          <cell r="D714" t="str">
            <v>M</v>
          </cell>
          <cell r="E714">
            <v>11.56</v>
          </cell>
          <cell r="F714">
            <v>5.0199999999999996</v>
          </cell>
          <cell r="G714">
            <v>16.579999999999998</v>
          </cell>
          <cell r="H714">
            <v>0.48</v>
          </cell>
        </row>
        <row r="715">
          <cell r="C715" t="str">
            <v>RIPA DE MASSARANDUBA APARELHADA 1,5X4 CM, INCLUSO FORNECIMENTO E COLOCACAO</v>
          </cell>
          <cell r="D715" t="str">
            <v>M</v>
          </cell>
          <cell r="E715">
            <v>1.39</v>
          </cell>
          <cell r="F715">
            <v>2.09</v>
          </cell>
          <cell r="G715">
            <v>3.48</v>
          </cell>
          <cell r="H715">
            <v>0.2</v>
          </cell>
        </row>
        <row r="716">
          <cell r="C716" t="str">
            <v>ESTRUTURA DE MADEIRA COM TESOURA, PARA VAOS DE 15 M E TELHA ONDULADA DE FIBROCIMENTO, ALUMINIO OU PLASTICA</v>
          </cell>
          <cell r="D716" t="str">
            <v>M2</v>
          </cell>
          <cell r="E716">
            <v>48.85</v>
          </cell>
          <cell r="F716">
            <v>24.07</v>
          </cell>
          <cell r="G716">
            <v>72.92</v>
          </cell>
          <cell r="H716">
            <v>2.2999999999999998</v>
          </cell>
        </row>
        <row r="717">
          <cell r="C717" t="str">
            <v xml:space="preserve">MAO FRANCESA EXECUTADA COM MADEIRA NAO APARELHADA 5X6 CM, PARA BEIRAL COM COMPRIMENTO DE 80CM </v>
          </cell>
          <cell r="D717" t="str">
            <v>UN</v>
          </cell>
          <cell r="E717">
            <v>18.2</v>
          </cell>
          <cell r="F717">
            <v>10.47</v>
          </cell>
          <cell r="G717">
            <v>28.67</v>
          </cell>
          <cell r="H717">
            <v>1</v>
          </cell>
        </row>
        <row r="718">
          <cell r="C718" t="str">
            <v>ESTRUTURA PARA COBERTURA EM ALUMINIO ANODIZADO</v>
          </cell>
          <cell r="E718" t="str">
            <v/>
          </cell>
          <cell r="F718" t="str">
            <v/>
          </cell>
          <cell r="G718" t="str">
            <v/>
          </cell>
        </row>
        <row r="719">
          <cell r="C719" t="str">
            <v>ESTRUTURA PARA COBERTURA TIPO FINK, EM ALUMINIO ANODIZADO, VAO DE 20M, ESPACAMENTO DAS TESOURAS DE 5M ATE 6, 5M</v>
          </cell>
          <cell r="D719" t="str">
            <v>M2</v>
          </cell>
          <cell r="E719">
            <v>233.68</v>
          </cell>
          <cell r="F719">
            <v>49.21</v>
          </cell>
          <cell r="G719">
            <v>282.89</v>
          </cell>
          <cell r="H719">
            <v>3.7</v>
          </cell>
        </row>
        <row r="720">
          <cell r="C720" t="str">
            <v>ESTRUTURA PARA COBERTURA TIPO FINK, EM ALUMINIO ANODIZADO, VAO DE 30M, ESPACAMENTO DAS TESOURAS DE 5M ATE 6, 5M</v>
          </cell>
          <cell r="D720" t="str">
            <v>M2</v>
          </cell>
          <cell r="E720">
            <v>245.27</v>
          </cell>
          <cell r="F720">
            <v>51.72</v>
          </cell>
          <cell r="G720">
            <v>296.99</v>
          </cell>
          <cell r="H720">
            <v>3.89</v>
          </cell>
        </row>
        <row r="721">
          <cell r="C721" t="str">
            <v>ESTRUTURA PARA COBERTURA TIPO FINK, EM ALUMINIO ANODIZADO, VAO DE 40M, ESPACAMENTO DAS TESOURAS DE 5M ATE 6, 5M</v>
          </cell>
          <cell r="D721" t="str">
            <v>M2</v>
          </cell>
          <cell r="E721">
            <v>256.86</v>
          </cell>
          <cell r="F721">
            <v>53.4</v>
          </cell>
          <cell r="G721">
            <v>310.26</v>
          </cell>
          <cell r="H721">
            <v>4.0199999999999996</v>
          </cell>
        </row>
        <row r="722">
          <cell r="C722" t="str">
            <v>ESTRUTURA PARA COBERTURA EM ARCO, EM ALUMINIO ANODIZADO, VAO DE 20M, ESPACAMENTO DE 5M ATE 6, 5M</v>
          </cell>
          <cell r="D722" t="str">
            <v>M2</v>
          </cell>
          <cell r="E722">
            <v>214.37</v>
          </cell>
          <cell r="F722">
            <v>44.17</v>
          </cell>
          <cell r="G722">
            <v>258.54000000000002</v>
          </cell>
          <cell r="H722">
            <v>3.32</v>
          </cell>
        </row>
        <row r="723">
          <cell r="C723" t="str">
            <v>ESTRUTURA PARA COBERTURA EM ARCO, EM ALUMINIO ANODIZADO, VAO DE 30M, ESPACAMENTO DE 5M ATE 6, 5M</v>
          </cell>
          <cell r="D723" t="str">
            <v>M2</v>
          </cell>
          <cell r="E723">
            <v>227.89</v>
          </cell>
          <cell r="F723">
            <v>47.17</v>
          </cell>
          <cell r="G723">
            <v>275.06</v>
          </cell>
          <cell r="H723">
            <v>3.55</v>
          </cell>
        </row>
        <row r="724">
          <cell r="C724" t="str">
            <v>ESTRUTURA PARA COBERTURA EM ARCO, EM ALUMINIO ANODIZADO, VAO DE 40M, ESPACAMENTO DE 5M ATE 6, 5M</v>
          </cell>
          <cell r="D724" t="str">
            <v>M2</v>
          </cell>
          <cell r="E724">
            <v>239.48</v>
          </cell>
          <cell r="F724">
            <v>48.61</v>
          </cell>
          <cell r="G724">
            <v>288.08999999999997</v>
          </cell>
          <cell r="H724">
            <v>3.65</v>
          </cell>
        </row>
        <row r="725">
          <cell r="C725" t="str">
            <v>ESTRUTURA PARA COBERTURA TIPO SHED, EM ALUMINIO ANODIZADO, VAO DE 20M, ESPACAMENTO DAS TESOURAS DE 5M ATE 6, 5M</v>
          </cell>
          <cell r="D725" t="str">
            <v>M2</v>
          </cell>
          <cell r="E725">
            <v>251.06</v>
          </cell>
          <cell r="F725">
            <v>61.93</v>
          </cell>
          <cell r="G725">
            <v>312.99</v>
          </cell>
          <cell r="H725">
            <v>4.66</v>
          </cell>
        </row>
        <row r="726">
          <cell r="C726" t="str">
            <v>ESTRUTURA PARA COBERTURA TIPO SHED, EM ALUMINIO ANODIZADO, VAO DE 30M, ESPACAMENTO DAS TESOURAS DE 5M ATE 6, 5M</v>
          </cell>
          <cell r="D726" t="str">
            <v>M2</v>
          </cell>
          <cell r="E726">
            <v>309</v>
          </cell>
          <cell r="F726">
            <v>64.33</v>
          </cell>
          <cell r="G726">
            <v>373.33</v>
          </cell>
          <cell r="H726">
            <v>4.84</v>
          </cell>
        </row>
        <row r="727">
          <cell r="C727" t="str">
            <v>ESTRUTURA PARA COBERTURA TIPO SHED, EM ALUMINIO ANODIZADO, VAO DE 40M, ESPACAMENTO DAS TESOURAS DE 5M ATE 6, 5M</v>
          </cell>
          <cell r="D727" t="str">
            <v>M2</v>
          </cell>
          <cell r="E727">
            <v>320.58999999999997</v>
          </cell>
          <cell r="F727">
            <v>66.56</v>
          </cell>
          <cell r="G727">
            <v>387.15</v>
          </cell>
          <cell r="H727">
            <v>5.01</v>
          </cell>
        </row>
        <row r="728">
          <cell r="C728" t="str">
            <v>ESTRUTURA TIPO ESPACIAL EM ALUMINIO ANODIZADO, VAO DE 20M</v>
          </cell>
          <cell r="D728" t="str">
            <v>M2</v>
          </cell>
          <cell r="E728">
            <v>88.07</v>
          </cell>
          <cell r="F728">
            <v>43.26</v>
          </cell>
          <cell r="G728">
            <v>131.33000000000001</v>
          </cell>
          <cell r="H728">
            <v>3</v>
          </cell>
        </row>
        <row r="729">
          <cell r="C729" t="str">
            <v>ESTRUTURA TIPO ESPACIAL EM ALUMINIO ANODIZADO, VAO DE 30M</v>
          </cell>
          <cell r="D729" t="str">
            <v>M2</v>
          </cell>
          <cell r="E729">
            <v>101.97</v>
          </cell>
          <cell r="F729">
            <v>43.26</v>
          </cell>
          <cell r="G729">
            <v>145.22999999999999</v>
          </cell>
          <cell r="H729">
            <v>3</v>
          </cell>
        </row>
        <row r="730">
          <cell r="C730" t="str">
            <v>ESTRUTURA TIPO ESPACIAL EM ALUMINIO ANODIZADO, VAO DE 40M</v>
          </cell>
          <cell r="D730" t="str">
            <v>M2</v>
          </cell>
          <cell r="E730">
            <v>132.87</v>
          </cell>
          <cell r="F730">
            <v>43.26</v>
          </cell>
          <cell r="G730">
            <v>176.13</v>
          </cell>
          <cell r="H730">
            <v>3</v>
          </cell>
        </row>
        <row r="731">
          <cell r="C731" t="str">
            <v>ESTRUTURA TIPO ESPACIAL EM ALUMINIO ANODIZADO, VAO DE 50M</v>
          </cell>
          <cell r="D731" t="str">
            <v>M2</v>
          </cell>
          <cell r="E731">
            <v>139.05000000000001</v>
          </cell>
          <cell r="F731">
            <v>43.26</v>
          </cell>
          <cell r="G731">
            <v>182.31</v>
          </cell>
          <cell r="H731">
            <v>3</v>
          </cell>
        </row>
        <row r="732">
          <cell r="C732" t="str">
            <v>ESTRUTURA PARA COBERTURA EM ACO</v>
          </cell>
          <cell r="E732" t="str">
            <v/>
          </cell>
          <cell r="F732" t="str">
            <v/>
          </cell>
          <cell r="G732" t="str">
            <v/>
          </cell>
        </row>
        <row r="733">
          <cell r="C733" t="str">
            <v>ESTRUTURA METALICA EM TESOURAS OU TRELICAS, VAO LIVRE DE 12M, FORNECIMENTO E MONTAGEM, NAO SENDO CONSIDERADA AS COLUNAS, OS FECHAMENTOS METALICOS, OS SERVICOS GERAIS EM ALVENARIA E CONCRETO, AS TELHAS DE COBERTURA E A PINTURA DE ACABAMENTO</v>
          </cell>
          <cell r="D733" t="str">
            <v>M2</v>
          </cell>
          <cell r="E733">
            <v>53.8</v>
          </cell>
          <cell r="F733">
            <v>15.96</v>
          </cell>
          <cell r="G733">
            <v>69.760000000000005</v>
          </cell>
          <cell r="H733">
            <v>1.4</v>
          </cell>
        </row>
        <row r="734">
          <cell r="C734" t="str">
            <v>ESTRUTURA METALICA EM TESOURAS OU TRELICAS, VAO LIVRE DE 15M, FORNECIMENTO E MONTAGEM, NAO SENDO CONSIDERADA AS COLUNAS, OS FECHAMENTOS METALICOS, OS SERVICOS GERAIS EM ALVENARIA E CONCRETO, AS TELHAS DE COBERTURA E A PINTURA DE ACABAMENTO</v>
          </cell>
          <cell r="D734" t="str">
            <v>M2</v>
          </cell>
          <cell r="E734">
            <v>59.18</v>
          </cell>
          <cell r="F734">
            <v>17.11</v>
          </cell>
          <cell r="G734">
            <v>76.290000000000006</v>
          </cell>
          <cell r="H734">
            <v>1.5</v>
          </cell>
        </row>
        <row r="735">
          <cell r="C735" t="str">
            <v>ESTRUTURA METALICA EM TESOURAS OU TRELICAS, VAO LIVRE DE 20M, FORNECIMENTO E MONTAGEM, NAO SENDO CONSIDERADA AS COLUNAS, OS FECHAMENTOS METALICOS, OS SERVICOS GERAIS EM ALVENARIA E CONCRETO, AS TELHAS DE COBERTURA E A PINTURA DE ACABAMENTO</v>
          </cell>
          <cell r="D735" t="str">
            <v>M2</v>
          </cell>
          <cell r="E735">
            <v>64.56</v>
          </cell>
          <cell r="F735">
            <v>18.25</v>
          </cell>
          <cell r="G735">
            <v>82.81</v>
          </cell>
          <cell r="H735">
            <v>1.6</v>
          </cell>
        </row>
        <row r="736">
          <cell r="C736" t="str">
            <v>ESTRUTURA METALICA EM TESOURAS OU TRELICAS, VAO LIVRE DE 25M, FORNECIMENTO E MONTAGEM, NAO SENDO CONSIDERADA AS COLUNAS, OS FECHAMENTOS METALICOS, OS SERVICOS GERAIS EM ALVENARIA E CONCRETO, AS TELHAS DE COBERTURA E A PINTURA DE ACABAMENTO</v>
          </cell>
          <cell r="D736" t="str">
            <v>M2</v>
          </cell>
          <cell r="E736">
            <v>72.63</v>
          </cell>
          <cell r="F736">
            <v>20.53</v>
          </cell>
          <cell r="G736">
            <v>93.16</v>
          </cell>
          <cell r="H736">
            <v>1.8</v>
          </cell>
        </row>
        <row r="737">
          <cell r="C737" t="str">
            <v>ESTRUTURA METALICA EM TESOURAS OU TRELICAS, VAO LIVRE DE 30M, FORNECIMENTO E MONTAGEM, NAO SENDO CONSIDERADA AS COLUNAS, OS FECHAMENTOS METALICOS, OS SERVICOS GERAIS EM ALVENARIA E CONCRETO, AS TELHAS DE COBERTURA E A PINTURA DE ACABAMENTO</v>
          </cell>
          <cell r="D737" t="str">
            <v>M2</v>
          </cell>
          <cell r="E737">
            <v>80.7</v>
          </cell>
          <cell r="F737">
            <v>22.81</v>
          </cell>
          <cell r="G737">
            <v>103.51</v>
          </cell>
          <cell r="H737">
            <v>2</v>
          </cell>
        </row>
        <row r="738">
          <cell r="C738" t="str">
            <v>ESTRUTURA METALICA EM ACO ESTRUTURAL PERFIL I 12 X 5 1/4</v>
          </cell>
          <cell r="D738" t="str">
            <v>KG</v>
          </cell>
          <cell r="E738">
            <v>7.11</v>
          </cell>
          <cell r="F738">
            <v>2.64</v>
          </cell>
          <cell r="G738">
            <v>9.75</v>
          </cell>
          <cell r="H738">
            <v>0.25800000000000001</v>
          </cell>
        </row>
        <row r="739">
          <cell r="C739" t="str">
            <v>ESTRUTURA METALICA EM ACO ESTRUTURAL PERFIL I 6 X 3 3/8</v>
          </cell>
          <cell r="D739" t="str">
            <v>KG</v>
          </cell>
          <cell r="E739">
            <v>5.72</v>
          </cell>
          <cell r="F739">
            <v>1.02</v>
          </cell>
          <cell r="G739">
            <v>6.74</v>
          </cell>
          <cell r="H739">
            <v>9.8000000000000004E-2</v>
          </cell>
        </row>
        <row r="740">
          <cell r="C740" t="str">
            <v>TELHA METALICA</v>
          </cell>
          <cell r="E740" t="str">
            <v/>
          </cell>
          <cell r="F740" t="str">
            <v/>
          </cell>
          <cell r="G740" t="str">
            <v/>
          </cell>
        </row>
        <row r="741">
          <cell r="C741" t="str">
            <v>CUMEEIRA DE ALUMINIO, PERFIL ONDULADO</v>
          </cell>
          <cell r="D741" t="str">
            <v>M</v>
          </cell>
          <cell r="E741">
            <v>31.23</v>
          </cell>
          <cell r="F741">
            <v>2.4300000000000002</v>
          </cell>
          <cell r="G741">
            <v>33.659999999999997</v>
          </cell>
          <cell r="H741">
            <v>0.24</v>
          </cell>
        </row>
        <row r="742">
          <cell r="C742" t="str">
            <v>COBERTURA COM TELHA CHAPA ACO ZINCADO, ONDULADA, ESP=0,5MM</v>
          </cell>
          <cell r="D742" t="str">
            <v>M2</v>
          </cell>
          <cell r="E742">
            <v>24.22</v>
          </cell>
          <cell r="F742">
            <v>5.0199999999999996</v>
          </cell>
          <cell r="G742">
            <v>29.24</v>
          </cell>
          <cell r="H742">
            <v>0.44</v>
          </cell>
        </row>
        <row r="743">
          <cell r="C743" t="str">
            <v>COBERTURA COM TELHA ONDULADA DE ALUMINIO, ESPESSURA DE 5 MM</v>
          </cell>
          <cell r="D743" t="str">
            <v>M2</v>
          </cell>
          <cell r="E743">
            <v>32.26</v>
          </cell>
          <cell r="F743">
            <v>6.07</v>
          </cell>
          <cell r="G743">
            <v>38.33</v>
          </cell>
          <cell r="H743">
            <v>0.6</v>
          </cell>
        </row>
        <row r="744">
          <cell r="C744" t="str">
            <v>COBERTURA COM TELHA ONDULADA DE ALUMINIO, ESPESSURA DE 7 MM</v>
          </cell>
          <cell r="D744" t="str">
            <v>M2</v>
          </cell>
          <cell r="E744">
            <v>43.11</v>
          </cell>
          <cell r="F744">
            <v>8.44</v>
          </cell>
          <cell r="G744">
            <v>51.55</v>
          </cell>
          <cell r="H744">
            <v>0.74</v>
          </cell>
        </row>
        <row r="745">
          <cell r="C745" t="str">
            <v xml:space="preserve">COBERTURA COM TELHA DE ACO ZINCADO, TRAPEZOIDAL, ESPESSURA DE 0,5 MM, </v>
          </cell>
          <cell r="D745" t="str">
            <v>M2</v>
          </cell>
          <cell r="E745">
            <v>30.2</v>
          </cell>
          <cell r="F745">
            <v>1.45</v>
          </cell>
          <cell r="G745">
            <v>31.65</v>
          </cell>
          <cell r="H745">
            <v>0.12239999999999999</v>
          </cell>
        </row>
        <row r="746">
          <cell r="C746" t="str">
            <v>TELHA CERAMICA</v>
          </cell>
          <cell r="E746" t="str">
            <v/>
          </cell>
          <cell r="F746" t="str">
            <v/>
          </cell>
          <cell r="G746" t="str">
            <v/>
          </cell>
        </row>
        <row r="747">
          <cell r="C747" t="str">
            <v>COBERTURA EM TELHA CERAMICA TIPO COLONIAL, COM ARGAMASSA TRACO 1:3 (CIMENTO E AREIA)</v>
          </cell>
          <cell r="D747" t="str">
            <v>M2</v>
          </cell>
          <cell r="E747">
            <v>26.34</v>
          </cell>
          <cell r="F747">
            <v>34.99</v>
          </cell>
          <cell r="G747">
            <v>61.33</v>
          </cell>
          <cell r="H747">
            <v>3.5539168999999999</v>
          </cell>
        </row>
        <row r="748">
          <cell r="C748" t="str">
            <v>COBERTURA COM TELHA COLONIAL, EXCLUINDO MADEIRAMENTO</v>
          </cell>
          <cell r="D748" t="str">
            <v>M2</v>
          </cell>
          <cell r="E748">
            <v>28.28</v>
          </cell>
          <cell r="F748">
            <v>5.66</v>
          </cell>
          <cell r="G748">
            <v>33.94</v>
          </cell>
          <cell r="H748">
            <v>0.57440000000000002</v>
          </cell>
        </row>
        <row r="749">
          <cell r="C749" t="str">
            <v>COBERTURA EM TELHA CERAMICA TIPO PLAN</v>
          </cell>
          <cell r="D749" t="str">
            <v>M2</v>
          </cell>
          <cell r="E749">
            <v>17.16</v>
          </cell>
          <cell r="F749">
            <v>21.47</v>
          </cell>
          <cell r="G749">
            <v>38.630000000000003</v>
          </cell>
          <cell r="H749">
            <v>2.25</v>
          </cell>
        </row>
        <row r="750">
          <cell r="C750" t="str">
            <v>COBERTURA EM TELHA CERAMICA TIPO FRANCESA OU MARSELHA</v>
          </cell>
          <cell r="D750" t="str">
            <v>M2</v>
          </cell>
          <cell r="E750">
            <v>13.6</v>
          </cell>
          <cell r="F750">
            <v>14.31</v>
          </cell>
          <cell r="G750">
            <v>27.91</v>
          </cell>
          <cell r="H750">
            <v>1.5</v>
          </cell>
        </row>
        <row r="751">
          <cell r="C751" t="str">
            <v>COBERTURA EM TELHA CERAMICA TIPO CANAL, COM ARGAMASSA TRACO 1:3 (CIMENTO E AREIA) E ARAME RECOZIDO</v>
          </cell>
          <cell r="D751" t="str">
            <v>M2</v>
          </cell>
          <cell r="E751">
            <v>30.34</v>
          </cell>
          <cell r="F751">
            <v>34.99</v>
          </cell>
          <cell r="G751">
            <v>65.33</v>
          </cell>
          <cell r="H751">
            <v>3.5539168999999999</v>
          </cell>
        </row>
        <row r="752">
          <cell r="C752" t="str">
            <v>COBERTURA EM TELHA CERAMICA TIPO PAULISTA, COM ARGAMASSA TRACO 1:3 (CIMENTO E AREIA) E ARAME RECOZIDO</v>
          </cell>
          <cell r="D752" t="str">
            <v>M2</v>
          </cell>
          <cell r="E752">
            <v>25.84</v>
          </cell>
          <cell r="F752">
            <v>34.99</v>
          </cell>
          <cell r="G752">
            <v>60.83</v>
          </cell>
          <cell r="H752">
            <v>3.5539168999999999</v>
          </cell>
        </row>
        <row r="753">
          <cell r="C753" t="str">
            <v>CORDAO DE ARREMATE EM BEIRAIS COM TELHA CERAMICA EMBOCADA TRACO 1:2:8(CIMENTO, CAL E AREIA)</v>
          </cell>
          <cell r="D753" t="str">
            <v>M</v>
          </cell>
          <cell r="E753">
            <v>3.52</v>
          </cell>
          <cell r="F753">
            <v>10.210000000000001</v>
          </cell>
          <cell r="G753">
            <v>13.73</v>
          </cell>
          <cell r="H753">
            <v>1.012</v>
          </cell>
        </row>
        <row r="754">
          <cell r="C754" t="str">
            <v>EMBOCAMENTO DE ULTIMA FIADA DE TELHA PLAN, COLONIAL OU PAULISTA, COM ARGAMASSA TRACO 1:2:8 (CIMENTO, CAL HIDRATADA E AREIA)</v>
          </cell>
          <cell r="D754" t="str">
            <v>M</v>
          </cell>
          <cell r="E754">
            <v>0.49</v>
          </cell>
          <cell r="F754">
            <v>6.17</v>
          </cell>
          <cell r="G754">
            <v>6.66</v>
          </cell>
          <cell r="H754">
            <v>0.61199999999999999</v>
          </cell>
        </row>
        <row r="755">
          <cell r="C755" t="str">
            <v>COBERTURA EM TELHA CERAMICA TIPO PAULISTINHA (COLONIAL TRAPEZOIDAL), COM ARGAMASSA TRACO 1:3 (CIMENTO E AREIA) E ARAME RECOZIDO</v>
          </cell>
          <cell r="D755" t="str">
            <v>M2</v>
          </cell>
          <cell r="E755">
            <v>27.58</v>
          </cell>
          <cell r="F755">
            <v>34.99</v>
          </cell>
          <cell r="G755">
            <v>62.57</v>
          </cell>
          <cell r="H755">
            <v>3.5539168999999999</v>
          </cell>
        </row>
        <row r="756">
          <cell r="C756" t="str">
            <v>CUMEEIRA COM TELHA CERAMICA EMBOCADA COM ARGAMASSA TRACO 1:2:8 (CIMENTO, CAL HIDRATADA E AREIA)</v>
          </cell>
          <cell r="D756" t="str">
            <v>M</v>
          </cell>
          <cell r="E756">
            <v>5.68</v>
          </cell>
          <cell r="F756">
            <v>10.210000000000001</v>
          </cell>
          <cell r="G756">
            <v>15.89</v>
          </cell>
          <cell r="H756">
            <v>1.012</v>
          </cell>
        </row>
        <row r="757">
          <cell r="C757" t="str">
            <v>CORDAO DE ARREMATE COM TELHA CERAMICA TIPO CANAL EMBOCADA COM ARGAMASSA TRACO 1:3 (CIMENTO E AREIA)</v>
          </cell>
          <cell r="D757" t="str">
            <v>M</v>
          </cell>
          <cell r="E757">
            <v>4.08</v>
          </cell>
          <cell r="F757">
            <v>10.42</v>
          </cell>
          <cell r="G757">
            <v>14.5</v>
          </cell>
          <cell r="H757">
            <v>1.0359446000000001</v>
          </cell>
        </row>
        <row r="758">
          <cell r="C758" t="str">
            <v>TELHA FIBROCIMENTO</v>
          </cell>
          <cell r="E758" t="str">
            <v/>
          </cell>
          <cell r="F758" t="str">
            <v/>
          </cell>
          <cell r="G758" t="str">
            <v/>
          </cell>
        </row>
        <row r="759">
          <cell r="C759" t="str">
            <v>COBERTURA COM TELHA DE FIBROCIMENTO ESTRUTURAL LARGURA UTIL 90CM, INCLUSO ACESSORIOS DE FIXACAO E VEDACAO</v>
          </cell>
          <cell r="D759" t="str">
            <v>M2</v>
          </cell>
          <cell r="E759">
            <v>37.92</v>
          </cell>
          <cell r="F759">
            <v>11.1</v>
          </cell>
          <cell r="G759">
            <v>49.02</v>
          </cell>
          <cell r="H759">
            <v>1.2</v>
          </cell>
        </row>
        <row r="760">
          <cell r="C760" t="str">
            <v>COBERTURA COM TELHA DE FIBROCIMENTO ESTRUTURAL LARGURA UTIL 44 OU 49CM, INCLUSO ACESSORIOS DE FIXACAO E VEDACAO</v>
          </cell>
          <cell r="D760" t="str">
            <v>M2</v>
          </cell>
          <cell r="E760">
            <v>56.85</v>
          </cell>
          <cell r="F760">
            <v>8.8800000000000008</v>
          </cell>
          <cell r="G760">
            <v>65.73</v>
          </cell>
          <cell r="H760">
            <v>0.96</v>
          </cell>
        </row>
        <row r="761">
          <cell r="C761" t="str">
            <v>TELHAMENTO COM TELHA DE FIBROCIMENTO ONDULADA, ESPESSURA 6MM, INCLUSO JUNTAS DE VEDACAO E ACESSORIOS DE FIXACAO</v>
          </cell>
          <cell r="D761" t="str">
            <v>M2</v>
          </cell>
          <cell r="E761">
            <v>17.940000000000001</v>
          </cell>
          <cell r="F761">
            <v>4.45</v>
          </cell>
          <cell r="G761">
            <v>22.39</v>
          </cell>
          <cell r="H761">
            <v>0.44</v>
          </cell>
        </row>
        <row r="762">
          <cell r="C762" t="str">
            <v>CUMEEIRA PARA TELHA DE FIBROCIMENTO ESTRUTURAL, INCLUSO ACESSORIOS PARA FIXACAO E VEDACAO</v>
          </cell>
          <cell r="D762" t="str">
            <v>M</v>
          </cell>
          <cell r="E762">
            <v>77.87</v>
          </cell>
          <cell r="F762">
            <v>1.42</v>
          </cell>
          <cell r="G762">
            <v>79.290000000000006</v>
          </cell>
          <cell r="H762">
            <v>0.14000000000000001</v>
          </cell>
        </row>
        <row r="763">
          <cell r="C763" t="str">
            <v>CUMEEIRA UNIVERSAL PARA TELHA DE FIBROCIMENTO ONDULADA ESPESSURA 6 MM, INCLUSO JUNTAS DE VEDACAO E ACESSORIOS DE FIXACAO</v>
          </cell>
          <cell r="D763" t="str">
            <v>M</v>
          </cell>
          <cell r="E763">
            <v>79.760000000000005</v>
          </cell>
          <cell r="F763">
            <v>2.4300000000000002</v>
          </cell>
          <cell r="G763">
            <v>82.19</v>
          </cell>
          <cell r="H763">
            <v>0.24</v>
          </cell>
        </row>
        <row r="764">
          <cell r="C764" t="str">
            <v>CUMEEIRA TIPO SHED PARA TELHA DE FIBROCIMENTO ONDULADA, INCLUSO JUNTAS DE VEDACAO E ACESSORIOS DE FIXACAO</v>
          </cell>
          <cell r="D764" t="str">
            <v>M</v>
          </cell>
          <cell r="E764">
            <v>72.25</v>
          </cell>
          <cell r="F764">
            <v>2.4300000000000002</v>
          </cell>
          <cell r="G764">
            <v>74.680000000000007</v>
          </cell>
          <cell r="H764">
            <v>0.24</v>
          </cell>
        </row>
        <row r="765">
          <cell r="C765" t="str">
            <v xml:space="preserve">COBERTURA COM TELHA DE FIBROCIMENTO ONDULADA, ESPESSURA 8 MM, INCLUINDO ACESSORIOS, EXCLUINDO MADEIRAMENTO </v>
          </cell>
          <cell r="D765" t="str">
            <v>M2</v>
          </cell>
          <cell r="E765">
            <v>32.47</v>
          </cell>
          <cell r="F765">
            <v>5.26</v>
          </cell>
          <cell r="G765">
            <v>37.729999999999997</v>
          </cell>
          <cell r="H765">
            <v>0.52</v>
          </cell>
        </row>
        <row r="766">
          <cell r="C766" t="str">
            <v>COBERTURA COM TELHA DE FIBROCIMENTO ONDULADA, ESPESSURA 4 MM, INCLUSOS ACESSORIOS DE FIXACAO, EXCLUINDO MADEIRAMENTO</v>
          </cell>
          <cell r="D766" t="str">
            <v>M2</v>
          </cell>
          <cell r="E766">
            <v>13.66</v>
          </cell>
          <cell r="F766">
            <v>6.07</v>
          </cell>
          <cell r="G766">
            <v>19.73</v>
          </cell>
          <cell r="H766">
            <v>0.6</v>
          </cell>
        </row>
        <row r="767">
          <cell r="C767" t="str">
            <v>COBERTURA COM TELHA DE FIBROCIMENTO ONDULADA, ESPESSURA 6 MM, COM CUMEEIRA UNIVERSAL, INCLUSAS JUNTAS DE DILATACAO E ACESSORIOS DE FIXACAO, EXCLUINDO MADEIRAMENTO</v>
          </cell>
          <cell r="D767" t="str">
            <v>M2</v>
          </cell>
          <cell r="E767">
            <v>30.57</v>
          </cell>
          <cell r="F767">
            <v>4.6500000000000004</v>
          </cell>
          <cell r="G767">
            <v>35.22</v>
          </cell>
          <cell r="H767">
            <v>0.46</v>
          </cell>
        </row>
        <row r="768">
          <cell r="C768" t="str">
            <v>TELHA FIBRA DE VIDRO/TRANSLUCIDA</v>
          </cell>
          <cell r="E768" t="str">
            <v/>
          </cell>
          <cell r="F768" t="str">
            <v/>
          </cell>
          <cell r="G768" t="str">
            <v/>
          </cell>
        </row>
        <row r="769">
          <cell r="C769" t="str">
            <v>COBERTURA COM TELHA DE FIBRA DE VIDRO ONDULADA COLORIDA, ESPESSURA 6MM, INCLUSO ACESSORIOS DE FIXACAO</v>
          </cell>
          <cell r="D769" t="str">
            <v>M2</v>
          </cell>
          <cell r="E769">
            <v>21.94</v>
          </cell>
          <cell r="F769">
            <v>4.45</v>
          </cell>
          <cell r="G769">
            <v>26.39</v>
          </cell>
          <cell r="H769">
            <v>0.44</v>
          </cell>
        </row>
        <row r="770">
          <cell r="C770" t="str">
            <v>COBERTURA COM TELHA PLASTICA TRANSPARENTE INCLUSIVE FIXACAO</v>
          </cell>
          <cell r="D770" t="str">
            <v>M2</v>
          </cell>
          <cell r="E770">
            <v>20.59</v>
          </cell>
          <cell r="F770">
            <v>4.5999999999999996</v>
          </cell>
          <cell r="G770">
            <v>25.19</v>
          </cell>
          <cell r="H770">
            <v>0.44</v>
          </cell>
        </row>
        <row r="771">
          <cell r="C771" t="str">
            <v>COBERTURA EM TELHA DE VIDRO TIPO FRANCESA</v>
          </cell>
          <cell r="D771" t="str">
            <v>M2</v>
          </cell>
          <cell r="E771">
            <v>489.6</v>
          </cell>
          <cell r="F771">
            <v>34.729999999999997</v>
          </cell>
          <cell r="G771">
            <v>524.33000000000004</v>
          </cell>
          <cell r="H771">
            <v>3.4</v>
          </cell>
        </row>
        <row r="772">
          <cell r="C772" t="str">
            <v>CALHAS</v>
          </cell>
          <cell r="E772" t="str">
            <v/>
          </cell>
          <cell r="F772" t="str">
            <v/>
          </cell>
          <cell r="G772" t="str">
            <v/>
          </cell>
        </row>
        <row r="773">
          <cell r="C773" t="str">
            <v>CALHA EM CHAPA DE ACO GALVANIZADO N.24,DESENVOLVIMENTO 33CM</v>
          </cell>
          <cell r="D773" t="str">
            <v>M</v>
          </cell>
          <cell r="E773">
            <v>18.05</v>
          </cell>
          <cell r="F773">
            <v>7.08</v>
          </cell>
          <cell r="G773">
            <v>25.13</v>
          </cell>
          <cell r="H773">
            <v>0</v>
          </cell>
        </row>
        <row r="774">
          <cell r="C774" t="str">
            <v>CALHA EM CHAPA DE ACO GALVANIZADO N.24,DESENVOLVIMENTO 50CM</v>
          </cell>
          <cell r="D774" t="str">
            <v>M</v>
          </cell>
          <cell r="E774">
            <v>26.74</v>
          </cell>
          <cell r="F774">
            <v>11.12</v>
          </cell>
          <cell r="G774">
            <v>37.86</v>
          </cell>
          <cell r="H774">
            <v>1.1000000000000001</v>
          </cell>
        </row>
        <row r="775">
          <cell r="C775" t="str">
            <v>CALHA DE BEIRAL, SEMICIRCULAR DE PVC, DIAMETRO 125 MM, INCLUINDO CABECEIRAS, EMENDAS, BOCAIS, SUPORTES E VEDACOES, EXCLUINDO CONDUTORES - FORNECIMENTO E COLOCACAO</v>
          </cell>
          <cell r="D775" t="str">
            <v>M</v>
          </cell>
          <cell r="E775">
            <v>118.92</v>
          </cell>
          <cell r="F775">
            <v>8.9</v>
          </cell>
          <cell r="G775">
            <v>127.82</v>
          </cell>
          <cell r="H775">
            <v>0.88</v>
          </cell>
        </row>
        <row r="776">
          <cell r="C776" t="str">
            <v>CALHA DE CHAPA GALVANIZADA NUMERO 26, COM DESENVOLVIMENTO DE 10 CM</v>
          </cell>
          <cell r="D776" t="str">
            <v>M</v>
          </cell>
          <cell r="E776">
            <v>7.49</v>
          </cell>
          <cell r="F776">
            <v>1.62</v>
          </cell>
          <cell r="G776">
            <v>9.11</v>
          </cell>
          <cell r="H776">
            <v>0.16</v>
          </cell>
        </row>
        <row r="777">
          <cell r="C777" t="str">
            <v>CONDUTORES</v>
          </cell>
          <cell r="E777" t="str">
            <v/>
          </cell>
          <cell r="F777" t="str">
            <v/>
          </cell>
          <cell r="G777" t="str">
            <v/>
          </cell>
        </row>
        <row r="778">
          <cell r="C778" t="str">
            <v>CONDUTOR PARA CALHA DE BEIRAL, DE PVC, DIAMETRO 88 MM, INCLUINDO CONEXOES E BRACADEIRAS - FORNECIMENTO E COLOCACAO</v>
          </cell>
          <cell r="D778" t="str">
            <v>M</v>
          </cell>
          <cell r="E778">
            <v>79.63</v>
          </cell>
          <cell r="F778">
            <v>3.84</v>
          </cell>
          <cell r="G778">
            <v>83.47</v>
          </cell>
          <cell r="H778">
            <v>0.38</v>
          </cell>
        </row>
        <row r="779">
          <cell r="C779" t="str">
            <v>RUFOS</v>
          </cell>
          <cell r="E779" t="str">
            <v/>
          </cell>
          <cell r="F779" t="str">
            <v/>
          </cell>
          <cell r="G779" t="str">
            <v/>
          </cell>
        </row>
        <row r="780">
          <cell r="C780" t="str">
            <v>RUFO EM CHAPA DE ACO GALVANIZADO N.24,DESENVOLVIMENTO 16CM</v>
          </cell>
          <cell r="D780" t="str">
            <v>M</v>
          </cell>
          <cell r="E780">
            <v>12.12</v>
          </cell>
          <cell r="F780">
            <v>4.05</v>
          </cell>
          <cell r="G780">
            <v>16.170000000000002</v>
          </cell>
          <cell r="H780">
            <v>0.4</v>
          </cell>
        </row>
        <row r="781">
          <cell r="C781" t="str">
            <v>RUFO EM CHAPA DE ACO GALVANIZADO N.24,DESENVOLVIMENTO 25CM</v>
          </cell>
          <cell r="D781" t="str">
            <v>M</v>
          </cell>
          <cell r="E781">
            <v>14.61</v>
          </cell>
          <cell r="F781">
            <v>5.0599999999999996</v>
          </cell>
          <cell r="G781">
            <v>19.670000000000002</v>
          </cell>
          <cell r="H781">
            <v>0.5</v>
          </cell>
        </row>
        <row r="782">
          <cell r="C782" t="str">
            <v>RUFO EM CHAPA DE ACO GALVANIZADO N.24,DESENVOLVIMENTO 33CM</v>
          </cell>
          <cell r="D782" t="str">
            <v>M</v>
          </cell>
          <cell r="E782">
            <v>24.27</v>
          </cell>
          <cell r="F782">
            <v>7.08</v>
          </cell>
          <cell r="G782">
            <v>31.35</v>
          </cell>
          <cell r="H782">
            <v>0.7</v>
          </cell>
        </row>
        <row r="783">
          <cell r="C783" t="str">
            <v>RUFO EM CHAPA DE ACO GALVANIZADO N.24,DESENVOLVIMENTO 50CM</v>
          </cell>
          <cell r="D783" t="str">
            <v>M</v>
          </cell>
          <cell r="E783">
            <v>21.42</v>
          </cell>
          <cell r="F783">
            <v>11.12</v>
          </cell>
          <cell r="G783">
            <v>32.54</v>
          </cell>
          <cell r="H783">
            <v>1.1000000000000001</v>
          </cell>
        </row>
        <row r="784">
          <cell r="C784" t="str">
            <v>RUFO EM FIBROCIMENTO, INCLUSO ACESSORIOS DE FIXACAO E VEDACAO</v>
          </cell>
          <cell r="D784" t="str">
            <v>M</v>
          </cell>
          <cell r="E784">
            <v>27.53</v>
          </cell>
          <cell r="F784">
            <v>3.21</v>
          </cell>
          <cell r="G784">
            <v>30.74</v>
          </cell>
          <cell r="H784">
            <v>0.3</v>
          </cell>
        </row>
        <row r="785">
          <cell r="C785" t="str">
            <v>RUFO EM CONCRETO ARMADO, LARGURA 40CM E ESPESSURA 7CM</v>
          </cell>
          <cell r="D785" t="str">
            <v>M</v>
          </cell>
          <cell r="E785">
            <v>23.83</v>
          </cell>
          <cell r="F785">
            <v>20.84</v>
          </cell>
          <cell r="G785">
            <v>44.67</v>
          </cell>
          <cell r="H785">
            <v>2.1219999999999999</v>
          </cell>
        </row>
        <row r="786">
          <cell r="C786" t="str">
            <v>RUFO EM CONCRETO ARMADO, LARGURA 40CM, ESPESSURA 3CM</v>
          </cell>
          <cell r="D786" t="str">
            <v>M</v>
          </cell>
          <cell r="E786">
            <v>12.65</v>
          </cell>
          <cell r="F786">
            <v>8.3800000000000008</v>
          </cell>
          <cell r="G786">
            <v>21.03</v>
          </cell>
          <cell r="H786">
            <v>0.86404000000000003</v>
          </cell>
        </row>
        <row r="787">
          <cell r="C787" t="str">
            <v>ESQUADRIAS E ACESSORIOS</v>
          </cell>
          <cell r="E787" t="str">
            <v/>
          </cell>
          <cell r="F787" t="str">
            <v/>
          </cell>
          <cell r="G787" t="str">
            <v/>
          </cell>
        </row>
        <row r="788">
          <cell r="C788" t="str">
            <v>MANUTENCAO / REPAROS - ESQUADRIAS E ACESSORIOS</v>
          </cell>
          <cell r="E788" t="str">
            <v/>
          </cell>
          <cell r="F788" t="str">
            <v/>
          </cell>
          <cell r="G788" t="str">
            <v/>
          </cell>
        </row>
        <row r="789">
          <cell r="C789" t="str">
            <v>RETIRADA DE FOLHAS DE PORTA DE PASSAGEM OU JANELA</v>
          </cell>
          <cell r="D789" t="str">
            <v>UN</v>
          </cell>
          <cell r="E789">
            <v>0</v>
          </cell>
          <cell r="F789">
            <v>5.92</v>
          </cell>
          <cell r="G789">
            <v>5.92</v>
          </cell>
          <cell r="H789">
            <v>0.5</v>
          </cell>
        </row>
        <row r="790">
          <cell r="C790" t="str">
            <v>RETIRADA DE BATENTES DE MADEIRA</v>
          </cell>
          <cell r="D790" t="str">
            <v>UN</v>
          </cell>
          <cell r="E790">
            <v>0</v>
          </cell>
          <cell r="F790">
            <v>28.42</v>
          </cell>
          <cell r="G790">
            <v>28.42</v>
          </cell>
          <cell r="H790">
            <v>2.4</v>
          </cell>
        </row>
        <row r="791">
          <cell r="C791" t="str">
            <v>RETIRADA DE BATENTES METALICOS</v>
          </cell>
          <cell r="D791" t="str">
            <v>UN</v>
          </cell>
          <cell r="E791">
            <v>0</v>
          </cell>
          <cell r="F791">
            <v>24.28</v>
          </cell>
          <cell r="G791">
            <v>24.28</v>
          </cell>
          <cell r="H791">
            <v>2.4</v>
          </cell>
        </row>
        <row r="792">
          <cell r="C792" t="str">
            <v>RECOLOCACAO DE FOLHAS DE PORTA DE PASSAGEM OU JANELA, CONSIDERANDO REAPROVEITAMENTO DO MATERIAL</v>
          </cell>
          <cell r="D792" t="str">
            <v>UN</v>
          </cell>
          <cell r="E792">
            <v>0</v>
          </cell>
          <cell r="F792">
            <v>44.51</v>
          </cell>
          <cell r="G792">
            <v>44.51</v>
          </cell>
          <cell r="H792">
            <v>4.4000000000000004</v>
          </cell>
        </row>
        <row r="793">
          <cell r="C793" t="str">
            <v>RECOLOCACAO DE BATENTES DE MADEIRA, CONSIDERANDO REAPROVEITAMENTO DE MATERIAL</v>
          </cell>
          <cell r="D793" t="str">
            <v>UN</v>
          </cell>
          <cell r="E793">
            <v>1.34</v>
          </cell>
          <cell r="F793">
            <v>26.3</v>
          </cell>
          <cell r="G793">
            <v>27.64</v>
          </cell>
          <cell r="H793">
            <v>2.6</v>
          </cell>
        </row>
        <row r="794">
          <cell r="C794" t="str">
            <v>RECOLOCACAO DE BATENTES METALICOS, CONSIDERANDO REAPROVEITAMENTO DO MATERIAL</v>
          </cell>
          <cell r="D794" t="str">
            <v>UN</v>
          </cell>
          <cell r="E794">
            <v>0</v>
          </cell>
          <cell r="F794">
            <v>26.3</v>
          </cell>
          <cell r="G794">
            <v>26.3</v>
          </cell>
          <cell r="H794">
            <v>2.6</v>
          </cell>
        </row>
        <row r="795">
          <cell r="C795" t="str">
            <v>PORTAS EM MADEIRA</v>
          </cell>
          <cell r="E795" t="str">
            <v/>
          </cell>
          <cell r="F795" t="str">
            <v/>
          </cell>
          <cell r="G795" t="str">
            <v/>
          </cell>
        </row>
        <row r="796">
          <cell r="C796" t="str">
            <v>PORTA DE MADEIRA ALMOFADADA SEMI-OCA 1A 0,80 X 2,10M INCLUSO ADUELA, ALIZAR, DOBRADICA E FECHADURA EXTERNA PADRAO POPULAR</v>
          </cell>
          <cell r="D796" t="str">
            <v>UN</v>
          </cell>
          <cell r="E796">
            <v>548.70000000000005</v>
          </cell>
          <cell r="F796">
            <v>107.29</v>
          </cell>
          <cell r="G796">
            <v>655.99</v>
          </cell>
          <cell r="H796">
            <v>10.67</v>
          </cell>
        </row>
        <row r="797">
          <cell r="C797" t="str">
            <v>PORTA DE MADEIRA TIPO VENEZIANA, 70X210X3,5CM, INCLUSO ADUELA 1A, ALIZAR 1A E DOBRADICA COM ANEIS</v>
          </cell>
          <cell r="D797" t="str">
            <v>UN</v>
          </cell>
          <cell r="E797">
            <v>676.12</v>
          </cell>
          <cell r="F797">
            <v>69.34</v>
          </cell>
          <cell r="G797">
            <v>745.46</v>
          </cell>
          <cell r="H797">
            <v>6.8719999999999999</v>
          </cell>
        </row>
        <row r="798">
          <cell r="C798" t="str">
            <v>PORTA DE MADEIRA TIPO VENEZIANA 70X210X3,5CM C/MARCO 1A 7X3,5CM C/DOBRADICA LATAO CROMADO C/ANEIS</v>
          </cell>
          <cell r="D798" t="str">
            <v>UN</v>
          </cell>
          <cell r="E798">
            <v>572.30999999999995</v>
          </cell>
          <cell r="F798">
            <v>54.46</v>
          </cell>
          <cell r="G798">
            <v>626.77</v>
          </cell>
          <cell r="H798">
            <v>5.2789999999999999</v>
          </cell>
        </row>
        <row r="799">
          <cell r="C799" t="str">
            <v>PORTA DE MADEIRA TIPO VENEZIANA, 80X210X3CM, INCLUSO ADUELA 1A, ALIZAR 1A E DOBRADICA COM ANEIS</v>
          </cell>
          <cell r="D799" t="str">
            <v>UN</v>
          </cell>
          <cell r="E799">
            <v>906.91</v>
          </cell>
          <cell r="F799">
            <v>70.64</v>
          </cell>
          <cell r="G799">
            <v>977.55</v>
          </cell>
          <cell r="H799">
            <v>7</v>
          </cell>
        </row>
        <row r="800">
          <cell r="C800" t="str">
            <v>PORTA DE MADEIRA TIPO VENEZIANA, 120X210X3CM, 2 FOLHAS, INCLUSO ADUELA 1A, ALIZAR 1A E DOBRADICA COM ANEIS</v>
          </cell>
          <cell r="D800" t="str">
            <v>UN</v>
          </cell>
          <cell r="E800">
            <v>1262.9100000000001</v>
          </cell>
          <cell r="F800">
            <v>76.400000000000006</v>
          </cell>
          <cell r="G800">
            <v>1339.31</v>
          </cell>
          <cell r="H800">
            <v>7.5839999999999996</v>
          </cell>
        </row>
        <row r="801">
          <cell r="C801" t="str">
            <v>PORTA DE MADEIRA TIPO VENEZIANA, 140X210X3CM, 2 FOLHAS, INCLUSO ADUELA 1A, ALIZAR 1A E DOBRADICA COM ANEIS</v>
          </cell>
          <cell r="D801" t="str">
            <v>UN</v>
          </cell>
          <cell r="E801">
            <v>1314.65</v>
          </cell>
          <cell r="F801">
            <v>78.39</v>
          </cell>
          <cell r="G801">
            <v>1393.04</v>
          </cell>
          <cell r="H801">
            <v>7.7679999999999998</v>
          </cell>
        </row>
        <row r="802">
          <cell r="C802" t="str">
            <v>PORTA DE MADEIRA TIPO VENEZIANA, 60X210X3CM, INCLUSO ADUELA 1A, ALIZAR 1A E DOBRADICA COM ANEIS</v>
          </cell>
          <cell r="D802" t="str">
            <v>UN</v>
          </cell>
          <cell r="E802">
            <v>718.09</v>
          </cell>
          <cell r="F802">
            <v>68.05</v>
          </cell>
          <cell r="G802">
            <v>786.14</v>
          </cell>
          <cell r="H802">
            <v>6.7439999999999998</v>
          </cell>
        </row>
        <row r="803">
          <cell r="C803" t="str">
            <v>PORTA DE MADEIRA COMPENSADA LISA PARA PINTURA, 0,60X2,10M, INCLUSO ADUELA 2A, ALIZAR 2A E DOBRADICA</v>
          </cell>
          <cell r="D803" t="str">
            <v>UN</v>
          </cell>
          <cell r="E803">
            <v>198.31</v>
          </cell>
          <cell r="F803">
            <v>68.05</v>
          </cell>
          <cell r="G803">
            <v>266.36</v>
          </cell>
          <cell r="H803">
            <v>6.7439999999999998</v>
          </cell>
        </row>
        <row r="804">
          <cell r="C804" t="str">
            <v>PORTA DE MADEIRA COMPENSADA LISA PARA CERA/VERNIZ, 0,60X2,10M, INCLUSO ADUELA 1A, ALIZAR 1A E DOBRADICA COM ANEL</v>
          </cell>
          <cell r="D804" t="str">
            <v>UN</v>
          </cell>
          <cell r="E804">
            <v>325.8</v>
          </cell>
          <cell r="F804">
            <v>68.05</v>
          </cell>
          <cell r="G804">
            <v>393.85</v>
          </cell>
          <cell r="H804">
            <v>6.7439999999999998</v>
          </cell>
        </row>
        <row r="805">
          <cell r="C805" t="str">
            <v>PORTA DE MADEIRA COMPENSADA LISA PARA PINTURA, 0,70X2,10M, INCLUSO ADUELA 2A, ALIZAR 2A E DOBRADICA</v>
          </cell>
          <cell r="D805" t="str">
            <v>UN</v>
          </cell>
          <cell r="E805">
            <v>199.96</v>
          </cell>
          <cell r="F805">
            <v>69.34</v>
          </cell>
          <cell r="G805">
            <v>269.3</v>
          </cell>
          <cell r="H805">
            <v>6.8719999999999999</v>
          </cell>
        </row>
        <row r="806">
          <cell r="C806" t="str">
            <v>PORTA DE MADEIRA COMPENSADA LISA PARA CERA/VERNIZ, 0,70X2,10M, INCLUSO ADUELA 1A, ALIZAR 1A E DOBRADICA COM ANEL</v>
          </cell>
          <cell r="D806" t="str">
            <v>UN</v>
          </cell>
          <cell r="E806">
            <v>330.01</v>
          </cell>
          <cell r="F806">
            <v>69.34</v>
          </cell>
          <cell r="G806">
            <v>399.35</v>
          </cell>
          <cell r="H806">
            <v>6.8719999999999999</v>
          </cell>
        </row>
        <row r="807">
          <cell r="C807" t="str">
            <v>PORTA DE MADEIRA COMPENSADA LISA PARA PINTURA, 0,80X2,10M, INCLUSO ADUELA 2A, ALIZAR 2A E DOBRADICA</v>
          </cell>
          <cell r="D807" t="str">
            <v>UN</v>
          </cell>
          <cell r="E807">
            <v>201.89</v>
          </cell>
          <cell r="F807">
            <v>70.64</v>
          </cell>
          <cell r="G807">
            <v>272.52999999999997</v>
          </cell>
          <cell r="H807">
            <v>7</v>
          </cell>
        </row>
        <row r="808">
          <cell r="C808" t="str">
            <v>PORTA DE MADEIRA COMPENSADA LISA PARA CERA/VERNIZ, 0,80X2,10M, INCLUSO ADUELA 1A, ALIZAR 1A E DOBRADICA COM ANEL</v>
          </cell>
          <cell r="D808" t="str">
            <v>UN</v>
          </cell>
          <cell r="E808">
            <v>335.4</v>
          </cell>
          <cell r="F808">
            <v>70.64</v>
          </cell>
          <cell r="G808">
            <v>406.04</v>
          </cell>
          <cell r="H808">
            <v>7</v>
          </cell>
        </row>
        <row r="809">
          <cell r="C809" t="str">
            <v>PORTA DE MADEIRA COMPENSADA LISA PARA CERA/VERNIZ, 0,90X2,10M, INCLUSO ADUELA 1A, ALIZAR 1A E DOBRADICA COM ANEL</v>
          </cell>
          <cell r="D809" t="str">
            <v>UN</v>
          </cell>
          <cell r="E809">
            <v>348.56</v>
          </cell>
          <cell r="F809">
            <v>71.930000000000007</v>
          </cell>
          <cell r="G809">
            <v>420.49</v>
          </cell>
          <cell r="H809">
            <v>7.1280000000000001</v>
          </cell>
        </row>
        <row r="810">
          <cell r="C810" t="str">
            <v>PORTA DE MADEIRA COMPENSADA LISA PARA PINTURA, 1,20X2,10M, 2 FOLHAS, INCLUSO ADUELA 2A, ALIZAR 2A E DOBRADICA</v>
          </cell>
          <cell r="D810" t="str">
            <v>UN</v>
          </cell>
          <cell r="E810">
            <v>310.89999999999998</v>
          </cell>
          <cell r="F810">
            <v>75.8</v>
          </cell>
          <cell r="G810">
            <v>386.7</v>
          </cell>
          <cell r="H810">
            <v>7.5119999999999996</v>
          </cell>
        </row>
        <row r="811">
          <cell r="C811" t="str">
            <v>PORTA DE MADEIRA COMPENSADA LISA PARA CERA/VERNIZ, 1,20X2,10M, 2 FOLHAS, INCLUSO ADUELA 1A, ALIZAR 1A E DOBRADICA COM ANEL</v>
          </cell>
          <cell r="D811" t="str">
            <v>UN</v>
          </cell>
          <cell r="E811">
            <v>476.67</v>
          </cell>
          <cell r="F811">
            <v>75.8</v>
          </cell>
          <cell r="G811">
            <v>552.47</v>
          </cell>
          <cell r="H811">
            <v>7.5119999999999996</v>
          </cell>
        </row>
        <row r="812">
          <cell r="C812" t="str">
            <v>PORTA DE MADEIRA COMPENSADA LISA PARA PINTURA, 0,90X2,10M, INCLUSO ADUELA 2A, ALIZAR 2A E DOBRADICA</v>
          </cell>
          <cell r="D812" t="str">
            <v>UN</v>
          </cell>
          <cell r="E812">
            <v>217.42</v>
          </cell>
          <cell r="F812">
            <v>71.930000000000007</v>
          </cell>
          <cell r="G812">
            <v>289.35000000000002</v>
          </cell>
          <cell r="H812">
            <v>7.1280000000000001</v>
          </cell>
        </row>
        <row r="813">
          <cell r="C813" t="str">
            <v>PORTA DE MADEIRA COMPENSADA LISA PARA PINTURA, 1,60X2,10M, 2 FOLHAS, INCLUSO ADUELA 2A, ALIZAR 2A E DOBRADICA</v>
          </cell>
          <cell r="D813" t="str">
            <v>UN</v>
          </cell>
          <cell r="E813">
            <v>321.86</v>
          </cell>
          <cell r="F813">
            <v>80.930000000000007</v>
          </cell>
          <cell r="G813">
            <v>402.79</v>
          </cell>
          <cell r="H813">
            <v>8.02</v>
          </cell>
        </row>
        <row r="814">
          <cell r="C814" t="str">
            <v>PORTA EM CHAPA DE FIBRA DE EUCALIPTO LISA PARA PINTURA, 0,80X2,10 M, INCLUSO ADUELA 3A, ALIZAR 3A E DOBRADICA</v>
          </cell>
          <cell r="D814" t="str">
            <v>UN</v>
          </cell>
          <cell r="E814">
            <v>214.4</v>
          </cell>
          <cell r="F814">
            <v>70.64</v>
          </cell>
          <cell r="G814">
            <v>285.04000000000002</v>
          </cell>
          <cell r="H814">
            <v>7</v>
          </cell>
        </row>
        <row r="815">
          <cell r="C815" t="str">
            <v>PORTA EM CHAPA DE FIBRA DE EUCALIPTO LISA PARA PINTURA, 0,70X2,10 M, INCLUSO ADUELA 3A, ALIZAR 3A E DOBRADICA</v>
          </cell>
          <cell r="D815" t="str">
            <v>UN</v>
          </cell>
          <cell r="E815">
            <v>255.24</v>
          </cell>
          <cell r="F815">
            <v>69.34</v>
          </cell>
          <cell r="G815">
            <v>324.58</v>
          </cell>
          <cell r="H815">
            <v>6.8719999999999999</v>
          </cell>
        </row>
        <row r="816">
          <cell r="C816" t="str">
            <v>PORTA EM CHAPA DE FIBRA DE EUCALIPTO LISA PARA PINTURA, 0,60X2,10 M, INCLUSO ADUELA 3A, ALIZAR 3A E DOBRADICA</v>
          </cell>
          <cell r="D816" t="str">
            <v>UN</v>
          </cell>
          <cell r="E816">
            <v>251.2</v>
          </cell>
          <cell r="F816">
            <v>68.05</v>
          </cell>
          <cell r="G816">
            <v>319.25</v>
          </cell>
          <cell r="H816">
            <v>6.7439999999999998</v>
          </cell>
        </row>
        <row r="817">
          <cell r="C817" t="str">
            <v>PORTA DE MADEIRA PARA BANHEIRO EM COMPENSADO COM LAMINADO TEXTURIZADO 0,80X1,60M, INCLUSO MARCO, DOBRADICAS E TARJETA TIPO LIVRE/OCUPADO</v>
          </cell>
          <cell r="D817" t="str">
            <v>UN</v>
          </cell>
          <cell r="E817">
            <v>142.5</v>
          </cell>
          <cell r="F817">
            <v>58.85</v>
          </cell>
          <cell r="G817">
            <v>201.35</v>
          </cell>
          <cell r="H817">
            <v>4.9252000000000002</v>
          </cell>
        </row>
        <row r="818">
          <cell r="C818" t="str">
            <v>PORTA DE MADEIRA PARA BANHEIRO EM COMPENSADO COM LAMINADO TEXTURIZADO 0,60X1,60M, INCLUSO MARCO, DOBRADICAS E TARJETA TIPO LIVRE/OCUPADO</v>
          </cell>
          <cell r="D818" t="str">
            <v>UN</v>
          </cell>
          <cell r="E818">
            <v>122.17</v>
          </cell>
          <cell r="F818">
            <v>56.7</v>
          </cell>
          <cell r="G818">
            <v>178.87</v>
          </cell>
          <cell r="H818">
            <v>4.72</v>
          </cell>
        </row>
        <row r="819">
          <cell r="C819" t="str">
            <v>JANELAS EM MADEIRA</v>
          </cell>
          <cell r="E819" t="str">
            <v/>
          </cell>
          <cell r="F819" t="str">
            <v/>
          </cell>
          <cell r="G819" t="str">
            <v/>
          </cell>
        </row>
        <row r="820">
          <cell r="C820" t="str">
            <v>JANELA DE ABRIR DE MADEIRA 1A COM ALMOFADA, 1,5X1,5M, INCLUSO GUARNICOES E DOBRADICAS</v>
          </cell>
          <cell r="D820" t="str">
            <v>UN</v>
          </cell>
          <cell r="E820">
            <v>1145.56</v>
          </cell>
          <cell r="F820">
            <v>107.9</v>
          </cell>
          <cell r="G820">
            <v>1253.46</v>
          </cell>
          <cell r="H820">
            <v>10.67</v>
          </cell>
        </row>
        <row r="821">
          <cell r="C821" t="str">
            <v>COMPLEMENTOS E OUTROS EM MADEIRA</v>
          </cell>
          <cell r="E821" t="str">
            <v/>
          </cell>
          <cell r="F821" t="str">
            <v/>
          </cell>
          <cell r="G821" t="str">
            <v/>
          </cell>
        </row>
        <row r="822">
          <cell r="C822" t="str">
            <v>BANDEIRA PARA VIDRO EM MADEIRA 1A FIXA SEM ADUELA E ALIZAR, 40X60CM</v>
          </cell>
          <cell r="D822" t="str">
            <v>UN</v>
          </cell>
          <cell r="E822">
            <v>47.92</v>
          </cell>
          <cell r="F822">
            <v>21.41</v>
          </cell>
          <cell r="G822">
            <v>69.33</v>
          </cell>
          <cell r="H822">
            <v>2.09</v>
          </cell>
        </row>
        <row r="823">
          <cell r="C823" t="str">
            <v>BANDEIRA PARA VIDRO EM MADEIRA 2A FIXA SEM ADUELA E ALIZAR, 40X60CM</v>
          </cell>
          <cell r="D823" t="str">
            <v>UN</v>
          </cell>
          <cell r="E823">
            <v>33.29</v>
          </cell>
          <cell r="F823">
            <v>21.41</v>
          </cell>
          <cell r="G823">
            <v>54.7</v>
          </cell>
          <cell r="H823">
            <v>2.09</v>
          </cell>
        </row>
        <row r="824">
          <cell r="C824" t="str">
            <v>FAIXA BATE MACA EM LAMINADO MELAMINICO TEXTURIZADO ESPESSURA 1,3MM PARA PORTA DE MADEIRA</v>
          </cell>
          <cell r="D824" t="str">
            <v>M2</v>
          </cell>
          <cell r="E824">
            <v>19.329999999999998</v>
          </cell>
          <cell r="F824">
            <v>10.119999999999999</v>
          </cell>
          <cell r="G824">
            <v>29.45</v>
          </cell>
          <cell r="H824">
            <v>1</v>
          </cell>
        </row>
        <row r="825">
          <cell r="C825" t="str">
            <v>QUADRO DE MADEIRA PARA APARELHO DE AR-CONDICIONADO COM ALIZAR, FIXADO EM TACO DE MADEIRA</v>
          </cell>
          <cell r="D825" t="str">
            <v>UN</v>
          </cell>
          <cell r="E825">
            <v>37.78</v>
          </cell>
          <cell r="F825">
            <v>40.46</v>
          </cell>
          <cell r="G825">
            <v>78.239999999999995</v>
          </cell>
          <cell r="H825">
            <v>4</v>
          </cell>
        </row>
        <row r="826">
          <cell r="C826" t="str">
            <v>GUARDA CORPO EM MADEIRA 1A SERRADA APARELHADA</v>
          </cell>
          <cell r="D826" t="str">
            <v>M</v>
          </cell>
          <cell r="E826">
            <v>75.400000000000006</v>
          </cell>
          <cell r="F826">
            <v>28.09</v>
          </cell>
          <cell r="G826">
            <v>103.49</v>
          </cell>
          <cell r="H826">
            <v>2.7776000000000001</v>
          </cell>
        </row>
        <row r="827">
          <cell r="C827" t="str">
            <v>CORRIMAO EM MADEIRA 1A 2,5X30CM</v>
          </cell>
          <cell r="D827" t="str">
            <v>M</v>
          </cell>
          <cell r="E827">
            <v>32.19</v>
          </cell>
          <cell r="F827">
            <v>22.02</v>
          </cell>
          <cell r="G827">
            <v>54.21</v>
          </cell>
          <cell r="H827">
            <v>2.2000000000000002</v>
          </cell>
        </row>
        <row r="828">
          <cell r="C828" t="str">
            <v>REQUADRO 7X2CM PARA VAOS DE ESQUADRIAS, ARGAMASSA TRACO 1:4 (CIMENTO E AREIA MEDIA), PREPARO MANUAL</v>
          </cell>
          <cell r="D828" t="str">
            <v>M2</v>
          </cell>
          <cell r="E828">
            <v>10.59</v>
          </cell>
          <cell r="F828">
            <v>15.37</v>
          </cell>
          <cell r="G828">
            <v>25.96</v>
          </cell>
          <cell r="H828">
            <v>1.415</v>
          </cell>
        </row>
        <row r="829">
          <cell r="C829" t="str">
            <v>REQUADRO EM MADEIRA DE LEI 4X2,5CM</v>
          </cell>
          <cell r="D829" t="str">
            <v>M2</v>
          </cell>
          <cell r="E829">
            <v>2.2599999999999998</v>
          </cell>
          <cell r="F829">
            <v>9.5299999999999994</v>
          </cell>
          <cell r="G829">
            <v>11.79</v>
          </cell>
          <cell r="H829">
            <v>0.8</v>
          </cell>
        </row>
        <row r="830">
          <cell r="C830" t="str">
            <v>ALCAPAO DE MADEIRA 63X63CM INCL FERRAGENS</v>
          </cell>
          <cell r="D830" t="str">
            <v>UN</v>
          </cell>
          <cell r="E830">
            <v>78.760000000000005</v>
          </cell>
          <cell r="F830">
            <v>12.46</v>
          </cell>
          <cell r="G830">
            <v>91.22</v>
          </cell>
          <cell r="H830">
            <v>1.1904999999999999</v>
          </cell>
        </row>
        <row r="831">
          <cell r="C831" t="str">
            <v>PORTAS EM FERRO/ACO</v>
          </cell>
          <cell r="E831" t="str">
            <v/>
          </cell>
          <cell r="F831" t="str">
            <v/>
          </cell>
          <cell r="G831" t="str">
            <v/>
          </cell>
        </row>
        <row r="832">
          <cell r="C832" t="str">
            <v>PORTA DE ABRIR PARA ABRIGO DE MEDIDORES E BOTIJOES, EM FERRO QUADRICULADO, COM GUARNICOES</v>
          </cell>
          <cell r="D832" t="str">
            <v>M2</v>
          </cell>
          <cell r="E832">
            <v>134.24</v>
          </cell>
          <cell r="F832">
            <v>48.32</v>
          </cell>
          <cell r="G832">
            <v>182.56</v>
          </cell>
          <cell r="H832">
            <v>4.78</v>
          </cell>
        </row>
        <row r="833">
          <cell r="C833" t="str">
            <v>PORTA DE FERRO PARA LIXEIRA, DE ABRIR, TIPO CHAPA, 0,70X2,10M , COM GUARNICOES</v>
          </cell>
          <cell r="D833" t="str">
            <v>UN</v>
          </cell>
          <cell r="E833">
            <v>225.58</v>
          </cell>
          <cell r="F833">
            <v>21.9</v>
          </cell>
          <cell r="G833">
            <v>247.48</v>
          </cell>
          <cell r="H833">
            <v>2.4003000000000001</v>
          </cell>
        </row>
        <row r="834">
          <cell r="C834" t="str">
            <v>PORTA CORTA-FOGO 0,90X2,10X0,04M</v>
          </cell>
          <cell r="D834" t="str">
            <v>UN</v>
          </cell>
          <cell r="E834">
            <v>564.98</v>
          </cell>
          <cell r="F834">
            <v>92.76</v>
          </cell>
          <cell r="G834">
            <v>657.74</v>
          </cell>
          <cell r="H834">
            <v>9</v>
          </cell>
        </row>
        <row r="835">
          <cell r="C835" t="str">
            <v>PORTA DE FERRO DE ABRIR TIPO GRADE COM CHAPA 0,87X2,10M, INCLUSO GUARNICOES</v>
          </cell>
          <cell r="D835" t="str">
            <v>M2</v>
          </cell>
          <cell r="E835">
            <v>200.68</v>
          </cell>
          <cell r="F835">
            <v>52.4</v>
          </cell>
          <cell r="G835">
            <v>253.08</v>
          </cell>
          <cell r="H835">
            <v>5.26</v>
          </cell>
        </row>
        <row r="836">
          <cell r="C836" t="str">
            <v>PORTA DE FERRO DE ABRIR TIPO CHAPA LISA 0,87X2,10M, INCLUSO GUARNICOES</v>
          </cell>
          <cell r="D836" t="str">
            <v>M2</v>
          </cell>
          <cell r="E836">
            <v>248.34</v>
          </cell>
          <cell r="F836">
            <v>52.4</v>
          </cell>
          <cell r="G836">
            <v>300.74</v>
          </cell>
          <cell r="H836">
            <v>5.26</v>
          </cell>
        </row>
        <row r="837">
          <cell r="C837" t="str">
            <v>PORTA DE FERRO DE ABRIR, VENEZIANA SEM BANDEIRA SEM FERRAGENS</v>
          </cell>
          <cell r="D837" t="str">
            <v>M2</v>
          </cell>
          <cell r="E837">
            <v>238.35</v>
          </cell>
          <cell r="F837">
            <v>35.74</v>
          </cell>
          <cell r="G837">
            <v>274.08999999999997</v>
          </cell>
          <cell r="H837">
            <v>4.26</v>
          </cell>
        </row>
        <row r="838">
          <cell r="C838" t="str">
            <v>PORTA DE FERRO DE ABRIR, BARRA CHATA COM REQUADRO E GUARNICAO</v>
          </cell>
          <cell r="D838" t="str">
            <v>M2</v>
          </cell>
          <cell r="E838">
            <v>210.02</v>
          </cell>
          <cell r="F838">
            <v>34.54</v>
          </cell>
          <cell r="G838">
            <v>244.56</v>
          </cell>
          <cell r="H838">
            <v>3.46</v>
          </cell>
        </row>
        <row r="839">
          <cell r="C839" t="str">
            <v>PORTA DE ACO DE ENROLAR TIPO GRADE, CHAPA 14</v>
          </cell>
          <cell r="D839" t="str">
            <v>M2</v>
          </cell>
          <cell r="E839">
            <v>427.69</v>
          </cell>
          <cell r="F839">
            <v>56.45</v>
          </cell>
          <cell r="G839">
            <v>484.14</v>
          </cell>
          <cell r="H839">
            <v>5.66</v>
          </cell>
        </row>
        <row r="840">
          <cell r="C840" t="str">
            <v>PORTA DE ACO DE ENROLAR TIPO TIJOLINHO, VAZADA, CHAPA 24 RAIADA LARGA</v>
          </cell>
          <cell r="D840" t="str">
            <v>M2</v>
          </cell>
          <cell r="E840">
            <v>477.19</v>
          </cell>
          <cell r="F840">
            <v>56.45</v>
          </cell>
          <cell r="G840">
            <v>533.64</v>
          </cell>
          <cell r="H840">
            <v>5.66</v>
          </cell>
        </row>
        <row r="841">
          <cell r="C841" t="str">
            <v>PORTA DE ACO DE ENROLAR ONDULADA CHAPA 24 RAIADA LARGA</v>
          </cell>
          <cell r="D841" t="str">
            <v>M2</v>
          </cell>
          <cell r="E841">
            <v>276.42</v>
          </cell>
          <cell r="F841">
            <v>56.45</v>
          </cell>
          <cell r="G841">
            <v>332.87</v>
          </cell>
          <cell r="H841">
            <v>5.66</v>
          </cell>
        </row>
        <row r="842">
          <cell r="C842" t="str">
            <v>PORTA DE CHAPA DE ACO PRE-ZINCADA, DE ABRIR, 0,87X2,1CM, COM POSTIGO PARA VIDRO</v>
          </cell>
          <cell r="D842" t="str">
            <v>UN</v>
          </cell>
          <cell r="E842">
            <v>541.14</v>
          </cell>
          <cell r="F842">
            <v>88.82</v>
          </cell>
          <cell r="G842">
            <v>629.96</v>
          </cell>
          <cell r="H842">
            <v>8.9</v>
          </cell>
        </row>
        <row r="843">
          <cell r="C843" t="str">
            <v>PORTAO DE FERRO EM CHAPA PLANA 14"</v>
          </cell>
          <cell r="D843" t="str">
            <v>M2</v>
          </cell>
          <cell r="E843">
            <v>129.43</v>
          </cell>
          <cell r="F843">
            <v>30.35</v>
          </cell>
          <cell r="G843">
            <v>159.78</v>
          </cell>
          <cell r="H843">
            <v>3</v>
          </cell>
        </row>
        <row r="844">
          <cell r="C844" t="str">
            <v>PORTAO DE FERRO COM VARA 1/2", COM REQUADRO</v>
          </cell>
          <cell r="D844" t="str">
            <v>M2</v>
          </cell>
          <cell r="E844">
            <v>170.6</v>
          </cell>
          <cell r="F844">
            <v>30.35</v>
          </cell>
          <cell r="G844">
            <v>200.95</v>
          </cell>
          <cell r="H844">
            <v>3</v>
          </cell>
        </row>
        <row r="845">
          <cell r="C845" t="str">
            <v>PORTAO EM TELA RIGIDA E MOLDURA EM ACO COM DUAS FOLHAS DE ABRIR 2X3,50MX1,80M, INCLUSO CADEADO, FUNDO OXIDO FERRO/ZARCAO UMA DEMAO E PINTURA ESMALTE DUAS DEMAOS</v>
          </cell>
          <cell r="D845" t="str">
            <v>UN</v>
          </cell>
          <cell r="E845">
            <v>1719.56</v>
          </cell>
          <cell r="F845">
            <v>629.05999999999995</v>
          </cell>
          <cell r="G845">
            <v>2348.62</v>
          </cell>
          <cell r="H845">
            <v>59.44</v>
          </cell>
        </row>
        <row r="846">
          <cell r="C846" t="str">
            <v>PORTAO EM TELA ARAME GALVANIZADO N.12 MALHA 2" E MOLDURA EM TUBOS DE ACO COM DUAS FOLHAS DE ABRIR, INCLUSO FERRAGENS</v>
          </cell>
          <cell r="D846" t="str">
            <v>M2</v>
          </cell>
          <cell r="E846">
            <v>366.33</v>
          </cell>
          <cell r="F846">
            <v>232.65</v>
          </cell>
          <cell r="G846">
            <v>598.98</v>
          </cell>
          <cell r="H846">
            <v>23</v>
          </cell>
        </row>
        <row r="847">
          <cell r="C847" t="str">
            <v>JANELAS EM FERRO/ACO</v>
          </cell>
          <cell r="E847" t="str">
            <v/>
          </cell>
          <cell r="F847" t="str">
            <v/>
          </cell>
          <cell r="G847" t="str">
            <v/>
          </cell>
        </row>
        <row r="848">
          <cell r="C848" t="str">
            <v>JANELA BASCULANTE DE FERRO EM CANTONEIRA 5/8"X1/8", LINHA POPULAR</v>
          </cell>
          <cell r="D848" t="str">
            <v>M2</v>
          </cell>
          <cell r="E848">
            <v>264.94</v>
          </cell>
          <cell r="F848">
            <v>18.61</v>
          </cell>
          <cell r="G848">
            <v>283.55</v>
          </cell>
          <cell r="H848">
            <v>1.748</v>
          </cell>
        </row>
        <row r="849">
          <cell r="C849" t="str">
            <v>JANELA BASCULANTE EM CHAPA DE ACO</v>
          </cell>
          <cell r="D849" t="str">
            <v>M2</v>
          </cell>
          <cell r="E849">
            <v>460.74</v>
          </cell>
          <cell r="F849">
            <v>18.61</v>
          </cell>
          <cell r="G849">
            <v>479.35</v>
          </cell>
          <cell r="H849">
            <v>1.748</v>
          </cell>
        </row>
        <row r="850">
          <cell r="C850" t="str">
            <v>JANELA DE CORRER EM CHAPA DE ACO, COM 02 FOLHAS PARA VIDRO</v>
          </cell>
          <cell r="D850" t="str">
            <v>M2</v>
          </cell>
          <cell r="E850">
            <v>531.35</v>
          </cell>
          <cell r="F850">
            <v>38.19</v>
          </cell>
          <cell r="G850">
            <v>569.54</v>
          </cell>
          <cell r="H850">
            <v>3.548</v>
          </cell>
        </row>
        <row r="851">
          <cell r="C851" t="str">
            <v>JANELA DE CORRER EM CHAPA DE ACO DOBRADA, QUATRO FOLHAS, SEM DIVISAO HORIZONTAL, PARA VIDRO, 1,50X1,20M</v>
          </cell>
          <cell r="D851" t="str">
            <v>UN</v>
          </cell>
          <cell r="E851">
            <v>495.13</v>
          </cell>
          <cell r="F851">
            <v>71.739999999999995</v>
          </cell>
          <cell r="G851">
            <v>566.87</v>
          </cell>
          <cell r="H851">
            <v>6.5</v>
          </cell>
        </row>
        <row r="852">
          <cell r="C852" t="str">
            <v>JANELA DE CHAPA DOBRADA ACO DE CORRER, DUAS FOLHAS, DIVISAO HORIZONTAL</v>
          </cell>
          <cell r="D852" t="str">
            <v>M2</v>
          </cell>
          <cell r="E852">
            <v>527.14</v>
          </cell>
          <cell r="F852">
            <v>38.19</v>
          </cell>
          <cell r="G852">
            <v>565.33000000000004</v>
          </cell>
          <cell r="H852">
            <v>3.548</v>
          </cell>
        </row>
        <row r="853">
          <cell r="C853" t="str">
            <v>JANELA MAXIM AR CHAPA DOBRADA</v>
          </cell>
          <cell r="D853" t="str">
            <v>M2</v>
          </cell>
          <cell r="E853">
            <v>596.54999999999995</v>
          </cell>
          <cell r="F853">
            <v>35.08</v>
          </cell>
          <cell r="G853">
            <v>631.63</v>
          </cell>
          <cell r="H853">
            <v>3.548</v>
          </cell>
        </row>
        <row r="854">
          <cell r="C854" t="str">
            <v>JANELA DE CORRER EM CHAPA DE ACO, COM 04 FOLHAS PARA VIDRO, COM DIVISAO HORIZONTAL</v>
          </cell>
          <cell r="D854" t="str">
            <v>M2</v>
          </cell>
          <cell r="E854">
            <v>505.17</v>
          </cell>
          <cell r="F854">
            <v>38.19</v>
          </cell>
          <cell r="G854">
            <v>543.36</v>
          </cell>
          <cell r="H854">
            <v>3.548</v>
          </cell>
        </row>
        <row r="855">
          <cell r="C855" t="str">
            <v>JANELA DE CORRER EM FERRO TIPO VENEZIANA, 02 FOLHAS, LINHA POPULAR</v>
          </cell>
          <cell r="D855" t="str">
            <v>M2</v>
          </cell>
          <cell r="E855">
            <v>401.26</v>
          </cell>
          <cell r="F855">
            <v>38.19</v>
          </cell>
          <cell r="G855">
            <v>439.45</v>
          </cell>
          <cell r="H855">
            <v>3.548</v>
          </cell>
        </row>
        <row r="856">
          <cell r="C856" t="str">
            <v>COMPLEMENTOS E OUTROS EM FERRO/ACO</v>
          </cell>
          <cell r="E856" t="str">
            <v/>
          </cell>
          <cell r="F856" t="str">
            <v/>
          </cell>
          <cell r="G856" t="str">
            <v/>
          </cell>
        </row>
        <row r="857">
          <cell r="C857" t="str">
            <v>ALCAPAO EM FERRO 0,60X0,60M, INCLUSO FERRAGENS</v>
          </cell>
          <cell r="D857" t="str">
            <v>UN</v>
          </cell>
          <cell r="E857">
            <v>55.3</v>
          </cell>
          <cell r="F857">
            <v>13.31</v>
          </cell>
          <cell r="G857">
            <v>68.61</v>
          </cell>
          <cell r="H857">
            <v>1.32</v>
          </cell>
        </row>
        <row r="858">
          <cell r="C858" t="str">
            <v>ALCAPAO EM FERRO 0,70X0,70M, INCLUSO FERRAGENS</v>
          </cell>
          <cell r="D858" t="str">
            <v>UN</v>
          </cell>
          <cell r="E858">
            <v>59.18</v>
          </cell>
          <cell r="F858">
            <v>18.260000000000002</v>
          </cell>
          <cell r="G858">
            <v>77.44</v>
          </cell>
          <cell r="H858">
            <v>1.81</v>
          </cell>
        </row>
        <row r="859">
          <cell r="C859" t="str">
            <v>GRADE DE FERRO EM BARRA CHATA 3/16"</v>
          </cell>
          <cell r="D859" t="str">
            <v>M2</v>
          </cell>
          <cell r="E859">
            <v>172.5</v>
          </cell>
          <cell r="F859">
            <v>31.52</v>
          </cell>
          <cell r="G859">
            <v>204.02</v>
          </cell>
          <cell r="H859">
            <v>3.14</v>
          </cell>
        </row>
        <row r="860">
          <cell r="C860" t="str">
            <v>GUARDA-CORPO EM TUBO DE ACO GALVANIZADO 1 1/2"</v>
          </cell>
          <cell r="D860" t="str">
            <v>M2</v>
          </cell>
          <cell r="E860">
            <v>116.28</v>
          </cell>
          <cell r="F860">
            <v>120.49</v>
          </cell>
          <cell r="G860">
            <v>236.77</v>
          </cell>
          <cell r="H860">
            <v>10.216699999999999</v>
          </cell>
        </row>
        <row r="861">
          <cell r="C861" t="str">
            <v>GUARDA-CORPO COM CORRIMAO EM FERRO BARRA CHATA 3/16"</v>
          </cell>
          <cell r="D861" t="str">
            <v>M</v>
          </cell>
          <cell r="E861">
            <v>204.74</v>
          </cell>
          <cell r="F861">
            <v>32.61</v>
          </cell>
          <cell r="G861">
            <v>237.35</v>
          </cell>
          <cell r="H861">
            <v>3.2240000000000002</v>
          </cell>
        </row>
        <row r="862">
          <cell r="C862" t="str">
            <v>ESCADA TIPO MARINHEIRO EM ACO CA-50 9, 52MM, INCLUSO PINTURA COM FUNDO ANTI-OXIDANTE</v>
          </cell>
          <cell r="D862" t="str">
            <v>M</v>
          </cell>
          <cell r="E862">
            <v>10.46</v>
          </cell>
          <cell r="F862">
            <v>26.93</v>
          </cell>
          <cell r="G862">
            <v>37.39</v>
          </cell>
          <cell r="H862">
            <v>2.58</v>
          </cell>
        </row>
        <row r="863">
          <cell r="C863" t="str">
            <v>ESCADA TIPO MARINHEIRO EM ACO CA-50 D=1/2" (12.5MM), L=0,3M, INCLUSO PINTURA COM FUNDO ANTI-OXIDANTE FORNECIMENTO E INSTALACAO</v>
          </cell>
          <cell r="D863" t="str">
            <v>M</v>
          </cell>
          <cell r="E863">
            <v>23.45</v>
          </cell>
          <cell r="F863">
            <v>19.68</v>
          </cell>
          <cell r="G863">
            <v>43.13</v>
          </cell>
          <cell r="H863">
            <v>1.98</v>
          </cell>
        </row>
        <row r="864">
          <cell r="C864" t="str">
            <v>ESCADA TIPO MARINHEIRO EM TUBO ACO GALVANIZADO 1 1/2" 5 DEGRAUS</v>
          </cell>
          <cell r="D864" t="str">
            <v>M</v>
          </cell>
          <cell r="E864">
            <v>116.21</v>
          </cell>
          <cell r="F864">
            <v>67.95</v>
          </cell>
          <cell r="G864">
            <v>184.16</v>
          </cell>
          <cell r="H864">
            <v>6.66</v>
          </cell>
        </row>
        <row r="865">
          <cell r="C865" t="str">
            <v>DEGRAU DE FERRO FUNDIDO NUM 1 DE 3,0 KG</v>
          </cell>
          <cell r="D865" t="str">
            <v>UN</v>
          </cell>
          <cell r="E865">
            <v>55.46</v>
          </cell>
          <cell r="F865">
            <v>0</v>
          </cell>
          <cell r="G865">
            <v>55.46</v>
          </cell>
          <cell r="H865">
            <v>0</v>
          </cell>
        </row>
        <row r="866">
          <cell r="C866" t="str">
            <v>CORRIMAO EM TUBO ACO GALVANIZADO 3/4" COM BRACADEIRA</v>
          </cell>
          <cell r="D866" t="str">
            <v>M</v>
          </cell>
          <cell r="E866">
            <v>17.84</v>
          </cell>
          <cell r="F866">
            <v>27.93</v>
          </cell>
          <cell r="G866">
            <v>45.77</v>
          </cell>
          <cell r="H866">
            <v>3.33</v>
          </cell>
        </row>
        <row r="867">
          <cell r="C867" t="str">
            <v>CORRIMAO EM TUBO ACO GALVANIZADO 2 1/2" COM BRACADEIRA</v>
          </cell>
          <cell r="D867" t="str">
            <v>M</v>
          </cell>
          <cell r="E867">
            <v>59.42</v>
          </cell>
          <cell r="F867">
            <v>27.93</v>
          </cell>
          <cell r="G867">
            <v>87.35</v>
          </cell>
          <cell r="H867">
            <v>3.33</v>
          </cell>
        </row>
        <row r="868">
          <cell r="C868" t="str">
            <v>CORRIMAO EM TUBO ACO GALVANIZADO 1 1/4" COM BRACADEIRA</v>
          </cell>
          <cell r="D868" t="str">
            <v>M</v>
          </cell>
          <cell r="E868">
            <v>31.61</v>
          </cell>
          <cell r="F868">
            <v>27.93</v>
          </cell>
          <cell r="G868">
            <v>59.54</v>
          </cell>
          <cell r="H868">
            <v>3.33</v>
          </cell>
        </row>
        <row r="869">
          <cell r="C869" t="str">
            <v>PORTAS EM ALUMINIO</v>
          </cell>
          <cell r="E869" t="str">
            <v/>
          </cell>
          <cell r="F869" t="str">
            <v/>
          </cell>
          <cell r="G869" t="str">
            <v/>
          </cell>
        </row>
        <row r="870">
          <cell r="C870" t="str">
            <v>PORTA DE CORRER EM ALUMINIO, PERFIL SERIE 25,COM 02 FOLHAS PARA VIDRO</v>
          </cell>
          <cell r="D870" t="str">
            <v>M2</v>
          </cell>
          <cell r="E870">
            <v>308.55</v>
          </cell>
          <cell r="F870">
            <v>26.35</v>
          </cell>
          <cell r="G870">
            <v>334.9</v>
          </cell>
          <cell r="H870">
            <v>2.548</v>
          </cell>
        </row>
        <row r="871">
          <cell r="C871" t="str">
            <v>PORTA DE ABRIR EM ALUMINIO TIPO CHAPA CORRUGADA, PERFIL SERIE 25,COM GUARNICOES</v>
          </cell>
          <cell r="D871" t="str">
            <v>M2</v>
          </cell>
          <cell r="E871">
            <v>394.25</v>
          </cell>
          <cell r="F871">
            <v>40.270000000000003</v>
          </cell>
          <cell r="G871">
            <v>434.52</v>
          </cell>
          <cell r="H871">
            <v>4.0599999999999996</v>
          </cell>
        </row>
        <row r="872">
          <cell r="C872" t="str">
            <v>PORTA DE ABRIR EM ALUMINIO TIPO VENEZIANA, PERFIL SERIE 25,COM GUARNICOES</v>
          </cell>
          <cell r="D872" t="str">
            <v>M2</v>
          </cell>
          <cell r="E872">
            <v>396.07</v>
          </cell>
          <cell r="F872">
            <v>40.270000000000003</v>
          </cell>
          <cell r="G872">
            <v>436.34</v>
          </cell>
          <cell r="H872">
            <v>4.0599999999999996</v>
          </cell>
        </row>
        <row r="873">
          <cell r="C873" t="str">
            <v>JANELAS EM ALUMINIO</v>
          </cell>
          <cell r="E873" t="str">
            <v/>
          </cell>
          <cell r="F873" t="str">
            <v/>
          </cell>
          <cell r="G873" t="str">
            <v/>
          </cell>
        </row>
        <row r="874">
          <cell r="C874" t="str">
            <v>JANELA ALUMINIO, BASCULANTE, SERIE 25</v>
          </cell>
          <cell r="D874" t="str">
            <v>M2</v>
          </cell>
          <cell r="E874">
            <v>501.69</v>
          </cell>
          <cell r="F874">
            <v>23.59</v>
          </cell>
          <cell r="G874">
            <v>525.28</v>
          </cell>
          <cell r="H874">
            <v>2.36</v>
          </cell>
        </row>
        <row r="875">
          <cell r="C875" t="str">
            <v>JANELA DE ALUMINIO TIPO MAXIM - AIR, SERIE 25</v>
          </cell>
          <cell r="D875" t="str">
            <v>M2</v>
          </cell>
          <cell r="E875">
            <v>543.32000000000005</v>
          </cell>
          <cell r="F875">
            <v>21.07</v>
          </cell>
          <cell r="G875">
            <v>564.39</v>
          </cell>
          <cell r="H875">
            <v>2.1</v>
          </cell>
        </row>
        <row r="876">
          <cell r="C876" t="str">
            <v>JANELA ALUMINIO DE CORRER, 2 FOLHAS PARA VIDRO, SEM BANDEIRA, LINHA 25</v>
          </cell>
          <cell r="D876" t="str">
            <v>M2</v>
          </cell>
          <cell r="E876">
            <v>490.17</v>
          </cell>
          <cell r="F876">
            <v>35.380000000000003</v>
          </cell>
          <cell r="G876">
            <v>525.54999999999995</v>
          </cell>
          <cell r="H876">
            <v>3.56</v>
          </cell>
        </row>
        <row r="877">
          <cell r="C877" t="str">
            <v>JANELA ALUMINIO DE CORRER, 2 FOLHAS PARA VIDRO, COM BANDEIRA, LINHA 25</v>
          </cell>
          <cell r="D877" t="str">
            <v>M2</v>
          </cell>
          <cell r="E877">
            <v>623.24</v>
          </cell>
          <cell r="F877">
            <v>35.380000000000003</v>
          </cell>
          <cell r="G877">
            <v>658.62</v>
          </cell>
          <cell r="H877">
            <v>3.56</v>
          </cell>
        </row>
        <row r="878">
          <cell r="C878" t="str">
            <v>JANELA ALUMINIO DE CORRER, VENEZIANA, COM BANDEIRA, LINHA 25</v>
          </cell>
          <cell r="D878" t="str">
            <v>M2</v>
          </cell>
          <cell r="E878">
            <v>761.46</v>
          </cell>
          <cell r="F878">
            <v>35.380000000000003</v>
          </cell>
          <cell r="G878">
            <v>796.84</v>
          </cell>
          <cell r="H878">
            <v>3.56</v>
          </cell>
        </row>
        <row r="879">
          <cell r="C879" t="str">
            <v>JANELA ALUMINIO DE CORRER, VENEZIANA, SEM BANDEIRA, LINHA 25</v>
          </cell>
          <cell r="D879" t="str">
            <v>M2</v>
          </cell>
          <cell r="E879">
            <v>656.21</v>
          </cell>
          <cell r="F879">
            <v>35.380000000000003</v>
          </cell>
          <cell r="G879">
            <v>691.59</v>
          </cell>
          <cell r="H879">
            <v>3.56</v>
          </cell>
        </row>
        <row r="880">
          <cell r="C880" t="str">
            <v>COMPLEMENTOS E OUTROS EM ALUMINIO</v>
          </cell>
          <cell r="E880" t="str">
            <v/>
          </cell>
          <cell r="F880" t="str">
            <v/>
          </cell>
          <cell r="G880" t="str">
            <v/>
          </cell>
        </row>
        <row r="881">
          <cell r="C881" t="str">
            <v>GRADIL DE ALUMINIO ANODIZADO TIPO BARRA CHATA PARA VARANDAS, ALTURA 0,4M</v>
          </cell>
          <cell r="D881" t="str">
            <v>M</v>
          </cell>
          <cell r="E881">
            <v>62</v>
          </cell>
          <cell r="F881">
            <v>23.52</v>
          </cell>
          <cell r="G881">
            <v>85.52</v>
          </cell>
          <cell r="H881">
            <v>0.03</v>
          </cell>
        </row>
        <row r="882">
          <cell r="C882" t="str">
            <v>GRADIL DE ALUMINIO ANODIZADO TIPO BARRA CHATA PARA VARANDAS, ALTURA 1,0M</v>
          </cell>
          <cell r="D882" t="str">
            <v>M</v>
          </cell>
          <cell r="E882">
            <v>152.96</v>
          </cell>
          <cell r="F882">
            <v>23.27</v>
          </cell>
          <cell r="G882">
            <v>176.23</v>
          </cell>
          <cell r="H882">
            <v>2.2999999999999998</v>
          </cell>
        </row>
        <row r="883">
          <cell r="C883" t="str">
            <v>GRADIL DE ALUMINIO ANODIZADO TIPO BARRA CHATA PARA VARANDAS, ALTURA 1,2M</v>
          </cell>
          <cell r="D883" t="str">
            <v>M</v>
          </cell>
          <cell r="E883">
            <v>182.31</v>
          </cell>
          <cell r="F883">
            <v>23.27</v>
          </cell>
          <cell r="G883">
            <v>205.58</v>
          </cell>
          <cell r="H883">
            <v>2.2999999999999998</v>
          </cell>
        </row>
        <row r="884">
          <cell r="C884" t="str">
            <v>CANTONEIRA DE ALUMINIO 2X2, PARA PROTECAO DE QUINA DE PAREDE</v>
          </cell>
          <cell r="D884" t="str">
            <v>M</v>
          </cell>
          <cell r="E884">
            <v>10.41</v>
          </cell>
          <cell r="F884">
            <v>10.46</v>
          </cell>
          <cell r="G884">
            <v>20.87</v>
          </cell>
          <cell r="H884">
            <v>1</v>
          </cell>
        </row>
        <row r="885">
          <cell r="C885" t="str">
            <v>CANTONEIRA DE ALUMINIO 1X1", PARA PROTECAO DE QUINA DE PAREDE</v>
          </cell>
          <cell r="D885" t="str">
            <v>M</v>
          </cell>
          <cell r="E885">
            <v>5.28</v>
          </cell>
          <cell r="F885">
            <v>10.46</v>
          </cell>
          <cell r="G885">
            <v>15.74</v>
          </cell>
          <cell r="H885">
            <v>1</v>
          </cell>
        </row>
        <row r="886">
          <cell r="C886" t="str">
            <v>FERRAGENS PARA ESQUADRIAS</v>
          </cell>
          <cell r="E886" t="str">
            <v/>
          </cell>
          <cell r="F886" t="str">
            <v/>
          </cell>
          <cell r="G886" t="str">
            <v/>
          </cell>
        </row>
        <row r="887">
          <cell r="C887" t="str">
            <v>FECHADURA DE EMBUTIR COMPLETA, PARA PORTAS EXTERNAS, PADRAO DE ACABAMENTO POPULAR</v>
          </cell>
          <cell r="D887" t="str">
            <v>UN</v>
          </cell>
          <cell r="E887">
            <v>29.9</v>
          </cell>
          <cell r="F887">
            <v>27.21</v>
          </cell>
          <cell r="G887">
            <v>57.11</v>
          </cell>
          <cell r="H887">
            <v>2.6</v>
          </cell>
        </row>
        <row r="888">
          <cell r="C888" t="str">
            <v>FECHADURA DE EMBUTIR COMPLETA, PARA PORTAS EXTERNAS, PADRAO DE ACABAMENTO SUPERIOR</v>
          </cell>
          <cell r="D888" t="str">
            <v>UN</v>
          </cell>
          <cell r="E888">
            <v>165.19</v>
          </cell>
          <cell r="F888">
            <v>27.21</v>
          </cell>
          <cell r="G888">
            <v>192.4</v>
          </cell>
          <cell r="H888">
            <v>2.6</v>
          </cell>
        </row>
        <row r="889">
          <cell r="C889" t="str">
            <v>FECHADURA DE EMBUTIR COMPLETA, PARA PORTAS EXTERNAS, PADRAO DE ACABAMENTO MEDIO</v>
          </cell>
          <cell r="D889" t="str">
            <v>UN</v>
          </cell>
          <cell r="E889">
            <v>87.21</v>
          </cell>
          <cell r="F889">
            <v>27.21</v>
          </cell>
          <cell r="G889">
            <v>114.42</v>
          </cell>
          <cell r="H889">
            <v>2.6</v>
          </cell>
        </row>
        <row r="890">
          <cell r="C890" t="str">
            <v>FECHADURA DE EMBUTIR COMPLETA, PARA PORTAS EXTERNAS 2 FOLHAS, PADRAO DE ACABAMENTO POPULAR</v>
          </cell>
          <cell r="D890" t="str">
            <v>UN</v>
          </cell>
          <cell r="E890">
            <v>105.26</v>
          </cell>
          <cell r="F890">
            <v>37.67</v>
          </cell>
          <cell r="G890">
            <v>142.93</v>
          </cell>
          <cell r="H890">
            <v>3.6</v>
          </cell>
        </row>
        <row r="891">
          <cell r="C891" t="str">
            <v>FECHADURA DE SOBREPOR PARA PORTAS EXTERNAS, FERRO PINTADO COM MACANETA</v>
          </cell>
          <cell r="D891" t="str">
            <v>UN</v>
          </cell>
          <cell r="E891">
            <v>43.2</v>
          </cell>
          <cell r="F891">
            <v>10.47</v>
          </cell>
          <cell r="G891">
            <v>53.67</v>
          </cell>
          <cell r="H891">
            <v>1</v>
          </cell>
        </row>
        <row r="892">
          <cell r="C892" t="str">
            <v>FECHADURA DE EMBUTIR COMPLETA, PARA PORTAS DE BANHEIRO, PADRAO DE ACABAMENTO POPULAR</v>
          </cell>
          <cell r="D892" t="str">
            <v>UN</v>
          </cell>
          <cell r="E892">
            <v>22.85</v>
          </cell>
          <cell r="F892">
            <v>27.21</v>
          </cell>
          <cell r="G892">
            <v>50.06</v>
          </cell>
          <cell r="H892">
            <v>2.6</v>
          </cell>
        </row>
        <row r="893">
          <cell r="C893" t="str">
            <v>FECHADURA DE EMBUTIR COMPLETA, PARA PORTAS DE BANHEIRO, PADRAO DE ACABAMENTO SUPERIOR</v>
          </cell>
          <cell r="D893" t="str">
            <v>UN</v>
          </cell>
          <cell r="E893">
            <v>136.26</v>
          </cell>
          <cell r="F893">
            <v>27.21</v>
          </cell>
          <cell r="G893">
            <v>163.47</v>
          </cell>
          <cell r="H893">
            <v>2.6</v>
          </cell>
        </row>
        <row r="894">
          <cell r="C894" t="str">
            <v>FECHADURA DE EMBUTIR COMPLETA, PARA PORTAS INTERNAS, PADRAO DE ACABAMENTO SUPERIOR</v>
          </cell>
          <cell r="D894" t="str">
            <v>UN</v>
          </cell>
          <cell r="E894">
            <v>113.13</v>
          </cell>
          <cell r="F894">
            <v>27.21</v>
          </cell>
          <cell r="G894">
            <v>140.34</v>
          </cell>
          <cell r="H894">
            <v>2.6</v>
          </cell>
        </row>
        <row r="895">
          <cell r="C895" t="str">
            <v>FECHADURA DE EMBUTIR COMPLETA, PARA PORTAS INTERNAS, PADRAO DE ACABAMENTO POPULAR</v>
          </cell>
          <cell r="D895" t="str">
            <v>UN</v>
          </cell>
          <cell r="E895">
            <v>22.36</v>
          </cell>
          <cell r="F895">
            <v>27.21</v>
          </cell>
          <cell r="G895">
            <v>49.57</v>
          </cell>
          <cell r="H895">
            <v>2.6</v>
          </cell>
        </row>
        <row r="896">
          <cell r="C896" t="str">
            <v>FECHADURA DE EMBUTIR COMPLETA, PARA PORTAS INTERNAS, PADRAO DE ACABAMENTO MEDIO</v>
          </cell>
          <cell r="D896" t="str">
            <v>UN</v>
          </cell>
          <cell r="E896">
            <v>52.74</v>
          </cell>
          <cell r="F896">
            <v>27.21</v>
          </cell>
          <cell r="G896">
            <v>79.95</v>
          </cell>
          <cell r="H896">
            <v>2.6</v>
          </cell>
        </row>
        <row r="897">
          <cell r="C897" t="str">
            <v>TARJETA DE FERRO CROMADO DE SOBREPOR 2"</v>
          </cell>
          <cell r="D897" t="str">
            <v>UN</v>
          </cell>
          <cell r="E897">
            <v>1.1599999999999999</v>
          </cell>
          <cell r="F897">
            <v>5.23</v>
          </cell>
          <cell r="G897">
            <v>6.39</v>
          </cell>
          <cell r="H897">
            <v>0.5</v>
          </cell>
        </row>
        <row r="898">
          <cell r="C898" t="str">
            <v>TARJETA TIPO LIVRE/OCUPADO PARA PORTA DE BANHEIRO</v>
          </cell>
          <cell r="D898" t="str">
            <v>UN</v>
          </cell>
          <cell r="E898">
            <v>19.86</v>
          </cell>
          <cell r="F898">
            <v>5.23</v>
          </cell>
          <cell r="G898">
            <v>25.09</v>
          </cell>
          <cell r="H898">
            <v>0.5</v>
          </cell>
        </row>
        <row r="899">
          <cell r="C899" t="str">
            <v>DOBRADICA TIPO VAI E VEM EM LATAO POLIDO 3"</v>
          </cell>
          <cell r="D899" t="str">
            <v>UN</v>
          </cell>
          <cell r="E899">
            <v>42.54</v>
          </cell>
          <cell r="F899">
            <v>6.28</v>
          </cell>
          <cell r="G899">
            <v>48.82</v>
          </cell>
          <cell r="H899">
            <v>0.6</v>
          </cell>
        </row>
        <row r="900">
          <cell r="C900" t="str">
            <v>DOBRADICA EM FERRO CROMADO 3X3", SEM ANEIS</v>
          </cell>
          <cell r="D900" t="str">
            <v>UN</v>
          </cell>
          <cell r="E900">
            <v>4.9800000000000004</v>
          </cell>
          <cell r="F900">
            <v>6.28</v>
          </cell>
          <cell r="G900">
            <v>11.26</v>
          </cell>
          <cell r="H900">
            <v>0.6</v>
          </cell>
        </row>
        <row r="901">
          <cell r="C901" t="str">
            <v>DOBRADICA EM ACO ZINCADO 3X3", SEM ANEIS</v>
          </cell>
          <cell r="D901" t="str">
            <v>UN</v>
          </cell>
          <cell r="E901">
            <v>5.04</v>
          </cell>
          <cell r="F901">
            <v>6.28</v>
          </cell>
          <cell r="G901">
            <v>11.32</v>
          </cell>
          <cell r="H901">
            <v>0.6</v>
          </cell>
        </row>
        <row r="902">
          <cell r="C902" t="str">
            <v>DOBRADICA EM LATAO CROMADO 3X3", COM ANEIS</v>
          </cell>
          <cell r="D902" t="str">
            <v>UN</v>
          </cell>
          <cell r="E902">
            <v>17.27</v>
          </cell>
          <cell r="F902">
            <v>6.28</v>
          </cell>
          <cell r="G902">
            <v>23.55</v>
          </cell>
          <cell r="H902">
            <v>0.6</v>
          </cell>
        </row>
        <row r="903">
          <cell r="C903" t="str">
            <v>DOBRADICA LATAO CROMADO 3 X 2 1/2"</v>
          </cell>
          <cell r="D903" t="str">
            <v>UN</v>
          </cell>
          <cell r="E903">
            <v>9.27</v>
          </cell>
          <cell r="F903">
            <v>6.28</v>
          </cell>
          <cell r="G903">
            <v>15.55</v>
          </cell>
          <cell r="H903">
            <v>0.6</v>
          </cell>
        </row>
        <row r="904">
          <cell r="C904" t="str">
            <v>DOBRADICA EM FERRO GALVANIZADO 1 3/4 X2", COM ANEIS</v>
          </cell>
          <cell r="D904" t="str">
            <v>UN</v>
          </cell>
          <cell r="E904">
            <v>1.18</v>
          </cell>
          <cell r="F904">
            <v>6.28</v>
          </cell>
          <cell r="G904">
            <v>7.46</v>
          </cell>
          <cell r="H904">
            <v>0.6</v>
          </cell>
        </row>
        <row r="905">
          <cell r="C905" t="str">
            <v>DOBRADICA EM FERRO CROMADO 2X1", COM ANEIS</v>
          </cell>
          <cell r="D905" t="str">
            <v>UN</v>
          </cell>
          <cell r="E905">
            <v>4.2</v>
          </cell>
          <cell r="F905">
            <v>6.28</v>
          </cell>
          <cell r="G905">
            <v>10.48</v>
          </cell>
          <cell r="H905">
            <v>0.6</v>
          </cell>
        </row>
        <row r="906">
          <cell r="C906" t="str">
            <v>DOBRADICA EM FERRO CROMADO 3X2 1/2", SEM ANEIS</v>
          </cell>
          <cell r="D906" t="str">
            <v>UN</v>
          </cell>
          <cell r="E906">
            <v>3.93</v>
          </cell>
          <cell r="F906">
            <v>6.28</v>
          </cell>
          <cell r="G906">
            <v>10.210000000000001</v>
          </cell>
          <cell r="H906">
            <v>0.6</v>
          </cell>
        </row>
        <row r="907">
          <cell r="C907" t="str">
            <v>DOBRADICA EM FERRO GALVANIZADO 4X3", COM ANEIS</v>
          </cell>
          <cell r="D907" t="str">
            <v>UN</v>
          </cell>
          <cell r="E907">
            <v>4.41</v>
          </cell>
          <cell r="F907">
            <v>6.28</v>
          </cell>
          <cell r="G907">
            <v>10.69</v>
          </cell>
          <cell r="H907">
            <v>0.6</v>
          </cell>
        </row>
        <row r="908">
          <cell r="C908" t="str">
            <v>CONJUNTO FERRAGENS CILINDRO 330/ROSETA 303/MACANETA TIPO ALAVANCA LATAO CROMADO LA FONTE</v>
          </cell>
          <cell r="D908" t="str">
            <v>UN</v>
          </cell>
          <cell r="E908">
            <v>354.83</v>
          </cell>
          <cell r="F908">
            <v>27.21</v>
          </cell>
          <cell r="G908">
            <v>382.04</v>
          </cell>
          <cell r="H908">
            <v>2.6</v>
          </cell>
        </row>
        <row r="909">
          <cell r="C909" t="str">
            <v>PORTA CADEADO COM CADEADO DE ACO 45MM</v>
          </cell>
          <cell r="D909" t="str">
            <v>UN</v>
          </cell>
          <cell r="E909">
            <v>24.3</v>
          </cell>
          <cell r="F909">
            <v>5.23</v>
          </cell>
          <cell r="G909">
            <v>29.53</v>
          </cell>
          <cell r="H909">
            <v>0.5</v>
          </cell>
        </row>
        <row r="910">
          <cell r="C910" t="str">
            <v>MADEIRAS E LAMINADOS</v>
          </cell>
          <cell r="E910" t="str">
            <v/>
          </cell>
          <cell r="F910" t="str">
            <v/>
          </cell>
          <cell r="G910" t="str">
            <v/>
          </cell>
        </row>
        <row r="911">
          <cell r="C911" t="str">
            <v>MACARANDUBA APARELHADA 3" X 4.1/2"</v>
          </cell>
          <cell r="D911" t="str">
            <v>M</v>
          </cell>
          <cell r="E911">
            <v>24.03</v>
          </cell>
          <cell r="F911">
            <v>0</v>
          </cell>
          <cell r="G911">
            <v>24.03</v>
          </cell>
          <cell r="H911">
            <v>0</v>
          </cell>
        </row>
        <row r="912">
          <cell r="C912" t="str">
            <v>PINHO TERCEIRA 2,5X10CM</v>
          </cell>
          <cell r="D912" t="str">
            <v>M</v>
          </cell>
          <cell r="E912">
            <v>2.5</v>
          </cell>
          <cell r="F912">
            <v>0</v>
          </cell>
          <cell r="G912">
            <v>2.5</v>
          </cell>
          <cell r="H912">
            <v>0</v>
          </cell>
        </row>
        <row r="913">
          <cell r="C913" t="str">
            <v>PINHO DE TERCEIRA 1" X 12" E 1" X 9"</v>
          </cell>
          <cell r="D913" t="str">
            <v>M2</v>
          </cell>
          <cell r="E913">
            <v>24.41</v>
          </cell>
          <cell r="F913">
            <v>0</v>
          </cell>
          <cell r="G913">
            <v>24.41</v>
          </cell>
          <cell r="H913">
            <v>0</v>
          </cell>
        </row>
        <row r="914">
          <cell r="C914" t="str">
            <v>MACARANDUBA APARELHADA 3" X 6"0</v>
          </cell>
          <cell r="D914" t="str">
            <v>M</v>
          </cell>
          <cell r="E914">
            <v>31.37</v>
          </cell>
          <cell r="F914">
            <v>0</v>
          </cell>
          <cell r="G914">
            <v>31.37</v>
          </cell>
          <cell r="H914">
            <v>0</v>
          </cell>
        </row>
        <row r="915">
          <cell r="C915" t="str">
            <v>MACARANDUBA APARELHADA DE 3" X 9"</v>
          </cell>
          <cell r="D915" t="str">
            <v>M</v>
          </cell>
          <cell r="E915">
            <v>48.08</v>
          </cell>
          <cell r="F915">
            <v>0</v>
          </cell>
          <cell r="G915">
            <v>48.08</v>
          </cell>
          <cell r="H915">
            <v>0</v>
          </cell>
        </row>
        <row r="916">
          <cell r="C916" t="str">
            <v>MACARANDUBA APARELHADA 3" X 3"</v>
          </cell>
          <cell r="D916" t="str">
            <v>M</v>
          </cell>
          <cell r="E916">
            <v>15.67</v>
          </cell>
          <cell r="F916">
            <v>0</v>
          </cell>
          <cell r="G916">
            <v>15.67</v>
          </cell>
          <cell r="H916">
            <v>0</v>
          </cell>
        </row>
        <row r="917">
          <cell r="C917" t="str">
            <v>TACO DE CANELA 2,5X10X10CM</v>
          </cell>
          <cell r="D917" t="str">
            <v>UN</v>
          </cell>
          <cell r="E917">
            <v>0.18</v>
          </cell>
          <cell r="F917">
            <v>0</v>
          </cell>
          <cell r="G917">
            <v>0.18</v>
          </cell>
          <cell r="H917">
            <v>0</v>
          </cell>
        </row>
        <row r="918">
          <cell r="C918" t="str">
            <v>LAMINADO MELAMINICO TEXTURIZADO COLADO EM COMPENSADO ESPESSURA 1,3MM</v>
          </cell>
          <cell r="D918" t="str">
            <v>M2</v>
          </cell>
          <cell r="E918">
            <v>21.77</v>
          </cell>
          <cell r="F918">
            <v>3.77</v>
          </cell>
          <cell r="G918">
            <v>25.54</v>
          </cell>
          <cell r="H918">
            <v>0.36</v>
          </cell>
        </row>
        <row r="919">
          <cell r="C919" t="str">
            <v>LAMINADO MELAMINICO LISO FOSCO E=1,3MM COLADO EM COMPENSADO</v>
          </cell>
          <cell r="D919" t="str">
            <v>M2</v>
          </cell>
          <cell r="E919">
            <v>20.61</v>
          </cell>
          <cell r="F919">
            <v>3.77</v>
          </cell>
          <cell r="G919">
            <v>24.38</v>
          </cell>
          <cell r="H919">
            <v>0.36</v>
          </cell>
        </row>
        <row r="920">
          <cell r="C920" t="str">
            <v>REVESTIMENTO EM LAMINADO MELAMINICO TEXTURIZADO, ESPESSURA 1,3MM, FIXADO COM COLA</v>
          </cell>
          <cell r="D920" t="str">
            <v>M2</v>
          </cell>
          <cell r="E920">
            <v>28.73</v>
          </cell>
          <cell r="F920">
            <v>16.989999999999998</v>
          </cell>
          <cell r="G920">
            <v>45.72</v>
          </cell>
          <cell r="H920">
            <v>1.7058</v>
          </cell>
        </row>
        <row r="921">
          <cell r="C921" t="str">
            <v>VIDROS E ESPELHOS</v>
          </cell>
          <cell r="E921" t="str">
            <v/>
          </cell>
          <cell r="F921" t="str">
            <v/>
          </cell>
          <cell r="G921" t="str">
            <v/>
          </cell>
        </row>
        <row r="922">
          <cell r="C922" t="str">
            <v>MANUTENCAO / REPAROS - VIDROS E ESPELHOS</v>
          </cell>
          <cell r="E922" t="str">
            <v/>
          </cell>
          <cell r="F922" t="str">
            <v/>
          </cell>
          <cell r="G922" t="str">
            <v/>
          </cell>
        </row>
        <row r="923">
          <cell r="C923" t="str">
            <v>VIDROS</v>
          </cell>
          <cell r="E923" t="str">
            <v/>
          </cell>
          <cell r="F923" t="str">
            <v/>
          </cell>
          <cell r="G923" t="str">
            <v/>
          </cell>
        </row>
        <row r="924">
          <cell r="C924" t="str">
            <v>VIDRO LISO COMUM TRANSPARENTE, ESPESSURA 3MM</v>
          </cell>
          <cell r="D924" t="str">
            <v>M2</v>
          </cell>
          <cell r="E924">
            <v>57.75</v>
          </cell>
          <cell r="F924">
            <v>8.1</v>
          </cell>
          <cell r="G924">
            <v>65.849999999999994</v>
          </cell>
          <cell r="H924">
            <v>0.8</v>
          </cell>
        </row>
        <row r="925">
          <cell r="C925" t="str">
            <v>VIDRO LISO COMUM TRANSPARENTE, ESPESSURA 4MM</v>
          </cell>
          <cell r="D925" t="str">
            <v>M2</v>
          </cell>
          <cell r="E925">
            <v>75.59</v>
          </cell>
          <cell r="F925">
            <v>9.11</v>
          </cell>
          <cell r="G925">
            <v>84.7</v>
          </cell>
          <cell r="H925">
            <v>0.9</v>
          </cell>
        </row>
        <row r="926">
          <cell r="C926" t="str">
            <v>VIDRO TEMPERADO INCOLOR, ESPESSURA 6MM, FORNECIMENTO E INSTALACAO, INCLUSIVE MASSA PARA VEDACAO</v>
          </cell>
          <cell r="D926" t="str">
            <v>M2</v>
          </cell>
          <cell r="E926">
            <v>145.30000000000001</v>
          </cell>
          <cell r="F926">
            <v>10.119999999999999</v>
          </cell>
          <cell r="G926">
            <v>155.41999999999999</v>
          </cell>
          <cell r="H926">
            <v>1</v>
          </cell>
        </row>
        <row r="927">
          <cell r="C927" t="str">
            <v>VIDRO TEMPERADO INCOLOR, ESPESSURA 8MM, FORNECIMENTO E INSTALACAO, INCLUSIVE MASSA PARA VEDACAO</v>
          </cell>
          <cell r="D927" t="str">
            <v>M2</v>
          </cell>
          <cell r="E927">
            <v>173.54</v>
          </cell>
          <cell r="F927">
            <v>10.119999999999999</v>
          </cell>
          <cell r="G927">
            <v>183.66</v>
          </cell>
          <cell r="H927">
            <v>1</v>
          </cell>
        </row>
        <row r="928">
          <cell r="C928" t="str">
            <v>VIDRO TEMPERADO INCOLOR, ESPESSURA 10MM, FORNECIMENTO E INSTALACAO, INCLUSIVE MASSA PARA VEDACAO</v>
          </cell>
          <cell r="D928" t="str">
            <v>M2</v>
          </cell>
          <cell r="E928">
            <v>205.33</v>
          </cell>
          <cell r="F928">
            <v>10.119999999999999</v>
          </cell>
          <cell r="G928">
            <v>215.45</v>
          </cell>
          <cell r="H928">
            <v>1</v>
          </cell>
        </row>
        <row r="929">
          <cell r="C929" t="str">
            <v>VIDRO TEMPERADO COLORIDO, ESPESSURA 10MM, FORNECIMENTO E INSTALACAO, INCLUSIVE MASSA PARA VEDACAO</v>
          </cell>
          <cell r="D929" t="str">
            <v>M2</v>
          </cell>
          <cell r="E929">
            <v>245.35</v>
          </cell>
          <cell r="F929">
            <v>10.119999999999999</v>
          </cell>
          <cell r="G929">
            <v>255.47</v>
          </cell>
          <cell r="H929">
            <v>1</v>
          </cell>
        </row>
        <row r="930">
          <cell r="C930" t="str">
            <v>VIDRO FANTASIA TIPO CANELADO, ESPESSURA 4MM</v>
          </cell>
          <cell r="D930" t="str">
            <v>M2</v>
          </cell>
          <cell r="E930">
            <v>57.75</v>
          </cell>
          <cell r="F930">
            <v>9.11</v>
          </cell>
          <cell r="G930">
            <v>66.86</v>
          </cell>
          <cell r="H930">
            <v>0.9</v>
          </cell>
        </row>
        <row r="931">
          <cell r="C931" t="str">
            <v>VIDRO ARAMADO, ESPESSURA 7MM</v>
          </cell>
          <cell r="D931" t="str">
            <v>M2</v>
          </cell>
          <cell r="E931">
            <v>206.49</v>
          </cell>
          <cell r="F931">
            <v>9.11</v>
          </cell>
          <cell r="G931">
            <v>215.6</v>
          </cell>
          <cell r="H931">
            <v>0.9</v>
          </cell>
        </row>
        <row r="932">
          <cell r="C932" t="str">
            <v>ESQUADRIAS</v>
          </cell>
          <cell r="E932" t="str">
            <v/>
          </cell>
          <cell r="F932" t="str">
            <v/>
          </cell>
          <cell r="G932" t="str">
            <v/>
          </cell>
        </row>
        <row r="933">
          <cell r="C933" t="str">
            <v>PORTA DE VIDRO TEMPERADO, 0,9X2,10M, ESPESSURA 10MM, INCLUSIVE ACESSORIOS</v>
          </cell>
          <cell r="D933" t="str">
            <v>UN</v>
          </cell>
          <cell r="E933">
            <v>1392.14</v>
          </cell>
          <cell r="F933">
            <v>3.55</v>
          </cell>
          <cell r="G933">
            <v>1395.69</v>
          </cell>
          <cell r="H933">
            <v>0.3</v>
          </cell>
        </row>
        <row r="934">
          <cell r="C934" t="str">
            <v>ESPELHOS</v>
          </cell>
          <cell r="E934" t="str">
            <v/>
          </cell>
          <cell r="F934" t="str">
            <v/>
          </cell>
          <cell r="G934" t="str">
            <v/>
          </cell>
        </row>
        <row r="935">
          <cell r="C935" t="str">
            <v>ESPELHO CRISTAL ESPESSURA 4MM, COM MOLDURA DE MADEIRA</v>
          </cell>
          <cell r="D935" t="str">
            <v>M2</v>
          </cell>
          <cell r="E935">
            <v>193.09</v>
          </cell>
          <cell r="F935">
            <v>41.86</v>
          </cell>
          <cell r="G935">
            <v>234.95</v>
          </cell>
          <cell r="H935">
            <v>4</v>
          </cell>
        </row>
        <row r="936">
          <cell r="C936" t="str">
            <v>ESPELHO CRISTAL ESPESSURA 4MM, COM MOLDURA EM ALUMINIO E COMPENSADO 6MM PLASTIFICADO COLADO</v>
          </cell>
          <cell r="D936" t="str">
            <v>M2</v>
          </cell>
          <cell r="E936">
            <v>230.97</v>
          </cell>
          <cell r="F936">
            <v>37.67</v>
          </cell>
          <cell r="G936">
            <v>268.64</v>
          </cell>
          <cell r="H936">
            <v>3.6</v>
          </cell>
        </row>
        <row r="937">
          <cell r="C937" t="str">
            <v>ELETRIFICACAO E ILUMINACAO PUBLICA</v>
          </cell>
          <cell r="E937" t="str">
            <v/>
          </cell>
          <cell r="F937" t="str">
            <v/>
          </cell>
          <cell r="G937" t="str">
            <v/>
          </cell>
        </row>
        <row r="938">
          <cell r="C938" t="str">
            <v>MANUTENCAO / REPAROS - VIDROS E ESPELHOS</v>
          </cell>
          <cell r="E938" t="str">
            <v/>
          </cell>
          <cell r="F938" t="str">
            <v/>
          </cell>
          <cell r="G938" t="str">
            <v/>
          </cell>
        </row>
        <row r="939">
          <cell r="C939" t="str">
            <v>CONECTORES/LACO DE ROLDANA E ALCA</v>
          </cell>
          <cell r="E939" t="str">
            <v/>
          </cell>
          <cell r="F939" t="str">
            <v/>
          </cell>
          <cell r="G939" t="str">
            <v/>
          </cell>
        </row>
        <row r="940">
          <cell r="C940" t="str">
            <v>GRAMPO PARALELO EM ALUMINIO FUNDIDO OU ESTRUDADO DE 2 PARAFUSOS, PARA CABO DE 6 A 50 MM2, PASTA ANTIOXIDANTE - FORNEC E INSTALACAO.</v>
          </cell>
          <cell r="D940" t="str">
            <v>UN</v>
          </cell>
          <cell r="E940">
            <v>3.67</v>
          </cell>
          <cell r="F940">
            <v>1.66</v>
          </cell>
          <cell r="G940">
            <v>5.33</v>
          </cell>
          <cell r="H940">
            <v>0.14000000000000001</v>
          </cell>
        </row>
        <row r="941">
          <cell r="C941" t="str">
            <v>ALCA PRE-FORMADA DISTRIBUICAO EM ACO RECOBERTO COM ALUMINIO PARA CABO 25MM2, ENCAPADO - FORNECIMENTO E INSTALACAO.</v>
          </cell>
          <cell r="D941" t="str">
            <v>UN</v>
          </cell>
          <cell r="E941">
            <v>5.1100000000000003</v>
          </cell>
          <cell r="F941">
            <v>1.66</v>
          </cell>
          <cell r="G941">
            <v>6.77</v>
          </cell>
          <cell r="H941">
            <v>0.14000000000000001</v>
          </cell>
        </row>
        <row r="942">
          <cell r="C942" t="str">
            <v>LACO DE ROLDANA PRE-FORMADO ACO RECOBERTO DE ALUMINIO PARA CABO DE ALUMINIO NU BITOLA 25MM2 - FORNECIMENTO E COLOCACAO</v>
          </cell>
          <cell r="D942" t="str">
            <v>UN</v>
          </cell>
          <cell r="E942">
            <v>2.92</v>
          </cell>
          <cell r="F942">
            <v>1.66</v>
          </cell>
          <cell r="G942">
            <v>4.58</v>
          </cell>
          <cell r="H942">
            <v>0.14000000000000001</v>
          </cell>
        </row>
        <row r="943">
          <cell r="C943" t="str">
            <v>ALCA PRE-FORMADA DISTRIBUICAO EM ACO RECOBERTO COM ALUMINIO NU PARA CABO 25MM2,ENCAPADO. FORNECIMENTO E INSTALACAO.</v>
          </cell>
          <cell r="D943" t="str">
            <v>UN</v>
          </cell>
          <cell r="E943">
            <v>1.73</v>
          </cell>
          <cell r="F943">
            <v>1.66</v>
          </cell>
          <cell r="G943">
            <v>3.39</v>
          </cell>
          <cell r="H943">
            <v>0.14000000000000001</v>
          </cell>
        </row>
        <row r="944">
          <cell r="C944" t="str">
            <v>ALCA PRE-FORMADA SERV DE ACO RECOB C/ALUM NU ENCAPADO 25MM2 (BITOLA) CONF PROJ A4-148-CP RIOLUZ - FORNECIMENTO E COLOCACAO</v>
          </cell>
          <cell r="D944" t="str">
            <v>UN</v>
          </cell>
          <cell r="E944">
            <v>2.82</v>
          </cell>
          <cell r="F944">
            <v>1.66</v>
          </cell>
          <cell r="G944">
            <v>4.4800000000000004</v>
          </cell>
          <cell r="H944">
            <v>0.14000000000000001</v>
          </cell>
        </row>
        <row r="945">
          <cell r="C945" t="str">
            <v>ARMACAO SECUNDARIA</v>
          </cell>
          <cell r="E945" t="str">
            <v/>
          </cell>
          <cell r="F945" t="str">
            <v/>
          </cell>
          <cell r="G945" t="str">
            <v/>
          </cell>
        </row>
        <row r="946">
          <cell r="C946" t="str">
            <v>ARMACAO SECUNDARIA VERTICAL COMPLETA PARA REDE DE BAIXA TENSAO, CONJUNTO DE 4 ESTRIBOS COM CONDUTORES, ALINHAMENTO RETO, ANGULO INFERIOR A 90 GRAUS E PONTO TERMINAL - FORNECIMENTO E INSTALACAO.</v>
          </cell>
          <cell r="D946" t="str">
            <v>UN</v>
          </cell>
          <cell r="E946">
            <v>32.119999999999997</v>
          </cell>
          <cell r="F946">
            <v>8.2899999999999991</v>
          </cell>
          <cell r="G946">
            <v>40.409999999999997</v>
          </cell>
          <cell r="H946">
            <v>0.7</v>
          </cell>
        </row>
        <row r="947">
          <cell r="C947" t="str">
            <v>ARMACAO SECUNDARIA VERTICAL COMPLETA PARA REDE DE BAIXA TENSAO, CONJUNTO DE 3 ESTRIBOS COM CONDUTORES, ALINHAMENTO RETO, ANGULO INFERIOR A 90GRAUS E PONTO TERMINAL - FORNECIMENTO E INSTALACAO</v>
          </cell>
          <cell r="D947" t="str">
            <v>UN</v>
          </cell>
          <cell r="E947">
            <v>21.99</v>
          </cell>
          <cell r="F947">
            <v>8.2899999999999991</v>
          </cell>
          <cell r="G947">
            <v>30.28</v>
          </cell>
          <cell r="H947">
            <v>0.7</v>
          </cell>
        </row>
        <row r="948">
          <cell r="C948" t="str">
            <v>ARMACAO SECUNDARIA OU REX COMPLETA PARA DUAS LINHAS - FORNECIMENTO E INSTALACAO.</v>
          </cell>
          <cell r="D948" t="str">
            <v>UN</v>
          </cell>
          <cell r="E948">
            <v>43.07</v>
          </cell>
          <cell r="F948">
            <v>30.35</v>
          </cell>
          <cell r="G948">
            <v>73.42</v>
          </cell>
          <cell r="H948">
            <v>3</v>
          </cell>
        </row>
        <row r="949">
          <cell r="C949" t="str">
            <v>ARMACAO SECUNDARIA OU REX COMPLETA PARA TRES LINHAS - FORNECIMENTO E INSTALACAO.</v>
          </cell>
          <cell r="D949" t="str">
            <v>UN</v>
          </cell>
          <cell r="E949">
            <v>76.13</v>
          </cell>
          <cell r="F949">
            <v>36.409999999999997</v>
          </cell>
          <cell r="G949">
            <v>112.54</v>
          </cell>
          <cell r="H949">
            <v>3.6</v>
          </cell>
        </row>
        <row r="950">
          <cell r="C950" t="str">
            <v>ARMACAO SECUNDARIA OU REX COMPLETA PARA QUATRO LINHAS - FORNECIMENTO E INSTALACAO.</v>
          </cell>
          <cell r="D950" t="str">
            <v>UN</v>
          </cell>
          <cell r="E950">
            <v>86.26</v>
          </cell>
          <cell r="F950">
            <v>40.46</v>
          </cell>
          <cell r="G950">
            <v>126.72</v>
          </cell>
          <cell r="H950">
            <v>4</v>
          </cell>
        </row>
        <row r="951">
          <cell r="C951" t="str">
            <v>ARMACAO SECUNDARIA VERTICAL COMPLETA PARA REDE BAIXA TENSAO - MAO DE OBRA PARA INSTALACAO.</v>
          </cell>
          <cell r="D951" t="str">
            <v>UN</v>
          </cell>
          <cell r="E951">
            <v>0</v>
          </cell>
          <cell r="F951">
            <v>8.2899999999999991</v>
          </cell>
          <cell r="G951">
            <v>8.2899999999999991</v>
          </cell>
          <cell r="H951">
            <v>0.7</v>
          </cell>
        </row>
        <row r="952">
          <cell r="C952" t="str">
            <v>SUPORTE E CHUMBADOR PARA POSTE</v>
          </cell>
          <cell r="E952" t="str">
            <v/>
          </cell>
          <cell r="F952" t="str">
            <v/>
          </cell>
          <cell r="G952" t="str">
            <v/>
          </cell>
        </row>
        <row r="953">
          <cell r="C953" t="str">
            <v>SUPORTE PARA TRANSFORMADOR EM POSTE DE CONCRETO CIRCULAR</v>
          </cell>
          <cell r="D953" t="str">
            <v>UN</v>
          </cell>
          <cell r="E953">
            <v>58.31</v>
          </cell>
          <cell r="F953">
            <v>31.4</v>
          </cell>
          <cell r="G953">
            <v>89.71</v>
          </cell>
          <cell r="H953">
            <v>3</v>
          </cell>
        </row>
        <row r="954">
          <cell r="C954" t="str">
            <v>CHUMBADOR DE ACO PARA FIXACAO DE POSTE DE ACO RETO OU CURVO 7 A 9M COM FLANGE - FORNECIMENTO E INSTALACAO</v>
          </cell>
          <cell r="D954" t="str">
            <v>UN</v>
          </cell>
          <cell r="E954">
            <v>277.36</v>
          </cell>
          <cell r="F954">
            <v>94.72</v>
          </cell>
          <cell r="G954">
            <v>372.08</v>
          </cell>
          <cell r="H954">
            <v>8</v>
          </cell>
        </row>
        <row r="955">
          <cell r="C955" t="str">
            <v>TRANSFORMADORES DE DISTRIBUICAO</v>
          </cell>
          <cell r="E955" t="str">
            <v/>
          </cell>
          <cell r="F955" t="str">
            <v/>
          </cell>
          <cell r="G955" t="str">
            <v/>
          </cell>
        </row>
        <row r="956">
          <cell r="C956" t="str">
            <v>TRANSFORMADOR DISTRIBUICAO 75KVA TRIFASICO 60HZ CLASSE 15KV IMERSO EM OLEO MINERAL FORNECIMENTO E INSTALACAO</v>
          </cell>
          <cell r="D956" t="str">
            <v>UN</v>
          </cell>
          <cell r="E956">
            <v>6540.77</v>
          </cell>
          <cell r="F956">
            <v>40.46</v>
          </cell>
          <cell r="G956">
            <v>6581.23</v>
          </cell>
          <cell r="H956">
            <v>4</v>
          </cell>
        </row>
        <row r="957">
          <cell r="C957" t="str">
            <v>TRANSFORMADOR DISTRIBUICAO 112,5KVA TRIFASICO 60HZ CLASSE 15KV IMERSO EM OLEO MINERAL FORNECIMENTO E INSTALACAO</v>
          </cell>
          <cell r="D957" t="str">
            <v>UN</v>
          </cell>
          <cell r="E957">
            <v>8446.6299999999992</v>
          </cell>
          <cell r="F957">
            <v>50.58</v>
          </cell>
          <cell r="G957">
            <v>8497.2099999999991</v>
          </cell>
          <cell r="H957">
            <v>5</v>
          </cell>
        </row>
        <row r="958">
          <cell r="C958" t="str">
            <v>TRANSFORMADOR DISTRIBUICAO 150KVA TRIFASICO 60HZ CLASSE 15KV IMERSO EM OLEO MINERAL FORNECIMENTO E INSTALACAO</v>
          </cell>
          <cell r="D958" t="str">
            <v>UN</v>
          </cell>
          <cell r="E958">
            <v>9801.92</v>
          </cell>
          <cell r="F958">
            <v>60.69</v>
          </cell>
          <cell r="G958">
            <v>9862.61</v>
          </cell>
          <cell r="H958">
            <v>6</v>
          </cell>
        </row>
        <row r="959">
          <cell r="C959" t="str">
            <v>TRANSFORMADOR DISTRIBUICAO 225KVA TRIFASICO 60HZ CLASSE 15KV IMERSO EM OLEO MINERAL FORNECIMENTO E INSTALACAO</v>
          </cell>
          <cell r="D959" t="str">
            <v>UN</v>
          </cell>
          <cell r="E959">
            <v>14103.56</v>
          </cell>
          <cell r="F959">
            <v>70.81</v>
          </cell>
          <cell r="G959">
            <v>14174.37</v>
          </cell>
          <cell r="H959">
            <v>7</v>
          </cell>
        </row>
        <row r="960">
          <cell r="C960" t="str">
            <v>TRANSFORMADOR DISTRIBUICAO 300KVA TRIFASICO 60HZ CLASSE 15KV IMERSO EM OLEO MINERAL FORNECIMENTO E INSTALACAO</v>
          </cell>
          <cell r="D960" t="str">
            <v>UN</v>
          </cell>
          <cell r="E960">
            <v>17362.580000000002</v>
          </cell>
          <cell r="F960">
            <v>80.92</v>
          </cell>
          <cell r="G960">
            <v>17443.5</v>
          </cell>
          <cell r="H960">
            <v>8</v>
          </cell>
        </row>
        <row r="961">
          <cell r="C961" t="str">
            <v>TRANSFORMADOR DISTRIBUICAO 500KVA TRIFASICO 60HZ CLASSE 15KV IMERSO EM OLEO MINERAL FORNECIMENTO E INSTALACAO</v>
          </cell>
          <cell r="D961" t="str">
            <v>UN</v>
          </cell>
          <cell r="E961">
            <v>25994.19</v>
          </cell>
          <cell r="F961">
            <v>91.04</v>
          </cell>
          <cell r="G961">
            <v>26085.23</v>
          </cell>
          <cell r="H961">
            <v>9</v>
          </cell>
        </row>
        <row r="962">
          <cell r="C962" t="str">
            <v>TRANSFORMADOR DISTRIBUICAO 30KVA TRIFASICO 60HZ CLASSE 15KV IMERSO EM OLEO MINERAL FORNECIMENTO E INSTALACAO</v>
          </cell>
          <cell r="D962" t="str">
            <v>UN</v>
          </cell>
          <cell r="E962">
            <v>4380.37</v>
          </cell>
          <cell r="F962">
            <v>20.23</v>
          </cell>
          <cell r="G962">
            <v>4400.6000000000004</v>
          </cell>
          <cell r="H962">
            <v>2</v>
          </cell>
        </row>
        <row r="963">
          <cell r="C963" t="str">
            <v>TRANSFORMADOR DISTRIBUICAO 45KVA TRIFASICO 60HZ CLASSE 15KV IMERSO EM OLEO MINERAL FORNECIMENTO E INSTALACAO</v>
          </cell>
          <cell r="D963" t="str">
            <v>UN</v>
          </cell>
          <cell r="E963">
            <v>5104.42</v>
          </cell>
          <cell r="F963">
            <v>30.35</v>
          </cell>
          <cell r="G963">
            <v>5134.7700000000004</v>
          </cell>
          <cell r="H963">
            <v>3</v>
          </cell>
        </row>
        <row r="964">
          <cell r="C964" t="str">
            <v>TRANSFORMADOR DISTRIBUICAO 750KVA TRIFASICO 60HZ CLASSE 15KV IMERSO EM OLEO MINERAL FORNECIMENTO E INSTALACAO</v>
          </cell>
          <cell r="D964" t="str">
            <v>UN</v>
          </cell>
          <cell r="E964">
            <v>46002.28</v>
          </cell>
          <cell r="F964">
            <v>101.15</v>
          </cell>
          <cell r="G964">
            <v>46103.43</v>
          </cell>
          <cell r="H964">
            <v>10</v>
          </cell>
        </row>
        <row r="965">
          <cell r="C965" t="str">
            <v>TRANSFORMADOR DISTRIBUICAO 1000KVA TRIFASICO 60HZ CLASSE 15KV IMERSO EM OLEO MINERAL FORNECIMENTO E INSTALACAO</v>
          </cell>
          <cell r="D965" t="str">
            <v>UN</v>
          </cell>
          <cell r="E965">
            <v>67983.41</v>
          </cell>
          <cell r="F965">
            <v>111.27</v>
          </cell>
          <cell r="G965">
            <v>68094.679999999993</v>
          </cell>
          <cell r="H965">
            <v>11</v>
          </cell>
        </row>
        <row r="966">
          <cell r="C966" t="str">
            <v>DIVERSOS P/ DISTRIBUICAO DE ENERGIA</v>
          </cell>
          <cell r="E966" t="str">
            <v/>
          </cell>
          <cell r="F966" t="str">
            <v/>
          </cell>
          <cell r="G966" t="str">
            <v/>
          </cell>
        </row>
        <row r="967">
          <cell r="C967" t="str">
            <v>MUFLA TERMINAL PRIMARIA UNIPOLAR USO INTERNO PARA CABO 35/120MM2,ISOLACAO 15/25KV EM EPR - BORRACHA DE SILICONE. FORNECIMENTO E INSTALACAO.</v>
          </cell>
          <cell r="D967" t="str">
            <v>UN</v>
          </cell>
          <cell r="E967">
            <v>198.6</v>
          </cell>
          <cell r="F967">
            <v>40.46</v>
          </cell>
          <cell r="G967">
            <v>239.06</v>
          </cell>
          <cell r="H967">
            <v>4</v>
          </cell>
        </row>
        <row r="968">
          <cell r="C968" t="str">
            <v>ISOLADOR DE PINO TP HI-POT CILINDRICO CLASSE 15KV. FORNECIMENTO E INSTALACAO.</v>
          </cell>
          <cell r="D968" t="str">
            <v>UN</v>
          </cell>
          <cell r="E968">
            <v>9</v>
          </cell>
          <cell r="F968">
            <v>4.05</v>
          </cell>
          <cell r="G968">
            <v>13.05</v>
          </cell>
          <cell r="H968">
            <v>0.4</v>
          </cell>
        </row>
        <row r="969">
          <cell r="C969" t="str">
            <v>ISOLADOR DE SUSPENSAO (DISCO) TP CAVILHA CLASSE 15KV - 6''. FORNECIMENTO E INSTALACAO.</v>
          </cell>
          <cell r="D969" t="str">
            <v>UN</v>
          </cell>
          <cell r="E969">
            <v>36.11</v>
          </cell>
          <cell r="F969">
            <v>10.119999999999999</v>
          </cell>
          <cell r="G969">
            <v>46.23</v>
          </cell>
          <cell r="H969">
            <v>1</v>
          </cell>
        </row>
        <row r="970">
          <cell r="C970" t="str">
            <v>CHAVES EM GERAL, FUSIVEIS E CONECTORES</v>
          </cell>
          <cell r="E970" t="str">
            <v/>
          </cell>
          <cell r="F970" t="str">
            <v/>
          </cell>
          <cell r="G970" t="str">
            <v/>
          </cell>
        </row>
        <row r="971">
          <cell r="C971" t="str">
            <v>CHAVE SECCIONADORA TRIPOLAR, ABERTURA SOB CARGA, COM FUSIVEIS NH - 100A/250V - FORNECIMENTO E INSTALACAO</v>
          </cell>
          <cell r="D971" t="str">
            <v>UN</v>
          </cell>
          <cell r="E971">
            <v>203.26</v>
          </cell>
          <cell r="F971">
            <v>41.86</v>
          </cell>
          <cell r="G971">
            <v>245.12</v>
          </cell>
          <cell r="H971">
            <v>4</v>
          </cell>
        </row>
        <row r="972">
          <cell r="C972" t="str">
            <v>CHAVE SECCIONADORA TRIPOLAR, ABERTURA SOB CARGA, COM FUSIVEIS NH - 200A/250V - FORNECIMENTO E INSTALACAO</v>
          </cell>
          <cell r="D972" t="str">
            <v>UN</v>
          </cell>
          <cell r="E972">
            <v>257.82</v>
          </cell>
          <cell r="F972">
            <v>41.86</v>
          </cell>
          <cell r="G972">
            <v>299.68</v>
          </cell>
          <cell r="H972">
            <v>4</v>
          </cell>
        </row>
        <row r="973">
          <cell r="C973" t="str">
            <v>SECCIONADOR TRIPOLAR 15KV/400A ACIONAM SIMULT VARA MANOBRA (MANOBRA) - FORNECIMENTO E INSTALACAO</v>
          </cell>
          <cell r="D973" t="str">
            <v>UN</v>
          </cell>
          <cell r="E973">
            <v>1472.98</v>
          </cell>
          <cell r="F973">
            <v>73.260000000000005</v>
          </cell>
          <cell r="G973">
            <v>1546.24</v>
          </cell>
          <cell r="H973">
            <v>7</v>
          </cell>
        </row>
        <row r="974">
          <cell r="C974" t="str">
            <v>SECCIONADOR TRIPOLAR 15KV/400A ACIONAM SIMULT PUNHO MANOBRA (COMANDO) - FORNECIMENTO E INSTALACAO</v>
          </cell>
          <cell r="D974" t="str">
            <v>UN</v>
          </cell>
          <cell r="E974">
            <v>1607.27</v>
          </cell>
          <cell r="F974">
            <v>73.260000000000005</v>
          </cell>
          <cell r="G974">
            <v>1680.53</v>
          </cell>
          <cell r="H974">
            <v>7</v>
          </cell>
        </row>
        <row r="975">
          <cell r="C975" t="str">
            <v>FUSIVEL TIPO"DIAZED", TIPO RAPIDO OU RETARDADO - 2/25A - FORNECIMENTO E INSTALACAO</v>
          </cell>
          <cell r="D975" t="str">
            <v>UN</v>
          </cell>
          <cell r="E975">
            <v>0.8</v>
          </cell>
          <cell r="F975">
            <v>2.37</v>
          </cell>
          <cell r="G975">
            <v>3.17</v>
          </cell>
          <cell r="H975">
            <v>0.2</v>
          </cell>
        </row>
        <row r="976">
          <cell r="C976" t="str">
            <v>FUSIVEL TIPO"DIAZED", TIPO RAPIDO OU RETARDADO - 35/63A - FORNECIMENTO E INSTALACAO</v>
          </cell>
          <cell r="D976" t="str">
            <v>UN</v>
          </cell>
          <cell r="E976">
            <v>1.03</v>
          </cell>
          <cell r="F976">
            <v>2.37</v>
          </cell>
          <cell r="G976">
            <v>3.4</v>
          </cell>
          <cell r="H976">
            <v>0.2</v>
          </cell>
        </row>
        <row r="977">
          <cell r="C977" t="str">
            <v>FUSIVEL TIPO NH 200A - TAMANHO 01 - FORNECIMENTO E INSTALACAO</v>
          </cell>
          <cell r="D977" t="str">
            <v>UN</v>
          </cell>
          <cell r="E977">
            <v>12.46</v>
          </cell>
          <cell r="F977">
            <v>2.37</v>
          </cell>
          <cell r="G977">
            <v>14.83</v>
          </cell>
          <cell r="H977">
            <v>0.2</v>
          </cell>
        </row>
        <row r="978">
          <cell r="C978" t="str">
            <v>FUSIVEL TIPO NH 250A - TAMANHO 01 - FORNECIMENTO E INSTALACAO</v>
          </cell>
          <cell r="D978" t="str">
            <v>UN</v>
          </cell>
          <cell r="E978">
            <v>12.46</v>
          </cell>
          <cell r="F978">
            <v>2.37</v>
          </cell>
          <cell r="G978">
            <v>14.83</v>
          </cell>
          <cell r="H978">
            <v>0.2</v>
          </cell>
        </row>
        <row r="979">
          <cell r="C979" t="str">
            <v>FUSIVEL TIPO NH 250A - TAMANHO 00 - FORNECIMENTO E INSTALACAO</v>
          </cell>
          <cell r="D979" t="str">
            <v>UN</v>
          </cell>
          <cell r="E979">
            <v>9.68</v>
          </cell>
          <cell r="F979">
            <v>2.37</v>
          </cell>
          <cell r="G979">
            <v>12.05</v>
          </cell>
          <cell r="H979">
            <v>0.2</v>
          </cell>
        </row>
        <row r="980">
          <cell r="C980" t="str">
            <v>BASE PARA FUSIVEL (PORTA - FUSIVEL) NH 01 250A</v>
          </cell>
          <cell r="D980" t="str">
            <v>UN</v>
          </cell>
          <cell r="E980">
            <v>43.61</v>
          </cell>
          <cell r="F980">
            <v>10.47</v>
          </cell>
          <cell r="G980">
            <v>54.08</v>
          </cell>
          <cell r="H980">
            <v>1</v>
          </cell>
        </row>
        <row r="981">
          <cell r="C981" t="str">
            <v>CHAVE FUSIVEL UNIPOLAR, 15KV - 100A, EQUIPADA COM COMANDO PARA HASTE DE MANOBRA . FORNECIMENTO E INSTALACAO.</v>
          </cell>
          <cell r="D981" t="str">
            <v>UN</v>
          </cell>
          <cell r="E981">
            <v>194.51</v>
          </cell>
          <cell r="F981">
            <v>20.23</v>
          </cell>
          <cell r="G981">
            <v>214.74</v>
          </cell>
          <cell r="H981">
            <v>2</v>
          </cell>
        </row>
        <row r="982">
          <cell r="C982" t="str">
            <v>CHAVE BLINDADA TRIPOLAR 250V, 30A - FORNECIMENTO E INSTALACAO</v>
          </cell>
          <cell r="D982" t="str">
            <v>UN</v>
          </cell>
          <cell r="E982">
            <v>126.89</v>
          </cell>
          <cell r="F982">
            <v>8.1</v>
          </cell>
          <cell r="G982">
            <v>134.99</v>
          </cell>
          <cell r="H982">
            <v>0.8</v>
          </cell>
        </row>
        <row r="983">
          <cell r="C983" t="str">
            <v>CHAVE BLINDADA TRIPOLAR 250V, 60A - FORNECIMENTO E INSTALACAO</v>
          </cell>
          <cell r="D983" t="str">
            <v>UN</v>
          </cell>
          <cell r="E983">
            <v>206.98</v>
          </cell>
          <cell r="F983">
            <v>8.1</v>
          </cell>
          <cell r="G983">
            <v>215.08</v>
          </cell>
          <cell r="H983">
            <v>0.8</v>
          </cell>
        </row>
        <row r="984">
          <cell r="C984" t="str">
            <v>CHAVE BLINDADA TRIPOLAR 250V, 100A - FORNECIMENTO E INSTALACAO</v>
          </cell>
          <cell r="D984" t="str">
            <v>UN</v>
          </cell>
          <cell r="E984">
            <v>475.83</v>
          </cell>
          <cell r="F984">
            <v>8.1</v>
          </cell>
          <cell r="G984">
            <v>483.93</v>
          </cell>
          <cell r="H984">
            <v>0.8</v>
          </cell>
        </row>
        <row r="985">
          <cell r="C985" t="str">
            <v>CHAVE FACA TRIPOLAR BLINDADA 250V/30A - FORNECIMENTO E INSTALACAO</v>
          </cell>
          <cell r="D985" t="str">
            <v>UN</v>
          </cell>
          <cell r="E985">
            <v>126.89</v>
          </cell>
          <cell r="F985">
            <v>6.28</v>
          </cell>
          <cell r="G985">
            <v>133.16999999999999</v>
          </cell>
          <cell r="H985">
            <v>0.6</v>
          </cell>
        </row>
        <row r="986">
          <cell r="C986" t="str">
            <v>CHAVE GUARDA MOTOR TRIFASICO 5CV/220V C/ CHAVE MAGNETICA - FORNECIMENTO E INSTALACAO</v>
          </cell>
          <cell r="D986" t="str">
            <v>UN</v>
          </cell>
          <cell r="E986">
            <v>504.2</v>
          </cell>
          <cell r="F986">
            <v>20.93</v>
          </cell>
          <cell r="G986">
            <v>525.13</v>
          </cell>
          <cell r="H986">
            <v>2</v>
          </cell>
        </row>
        <row r="987">
          <cell r="C987" t="str">
            <v>CHAVE GUARDA MOTOR TRIFISICA 10CV/220V C/ CHAVE MAGNETICA - FORNECIMENTO E INSTALACAO</v>
          </cell>
          <cell r="D987" t="str">
            <v>UN</v>
          </cell>
          <cell r="E987">
            <v>489.29</v>
          </cell>
          <cell r="F987">
            <v>20.93</v>
          </cell>
          <cell r="G987">
            <v>510.22</v>
          </cell>
          <cell r="H987">
            <v>2</v>
          </cell>
        </row>
        <row r="988">
          <cell r="C988" t="str">
            <v>POSTES</v>
          </cell>
          <cell r="E988" t="str">
            <v/>
          </cell>
          <cell r="F988" t="str">
            <v/>
          </cell>
          <cell r="G988" t="str">
            <v/>
          </cell>
        </row>
        <row r="989">
          <cell r="C989" t="str">
            <v>POSTE CONCRETO SECAO CIRCULAR COMPRIMENTO=5M CARGA NOMINAL TOPO 100KG INCLUSIVE ESCAVACAO EXCLUSIVE TRANSPORTE - FORNECIMENTO E COLOCACAO</v>
          </cell>
          <cell r="D989" t="str">
            <v>UN</v>
          </cell>
          <cell r="E989">
            <v>240.13</v>
          </cell>
          <cell r="F989">
            <v>70.81</v>
          </cell>
          <cell r="G989">
            <v>310.94</v>
          </cell>
          <cell r="H989">
            <v>7.95</v>
          </cell>
        </row>
        <row r="990">
          <cell r="C990" t="str">
            <v>POSTE CONCRETO SECAO CIRCULAR COMPRIMENTO=5M CARGA NOMINAL TOPO 200KG INCLUSIVE ESCAVACAO EXCLUSIVE TRANSPORTE - FORNECIMENTO E COLOCACAO</v>
          </cell>
          <cell r="D990" t="str">
            <v>UN</v>
          </cell>
          <cell r="E990">
            <v>259.62</v>
          </cell>
          <cell r="F990">
            <v>70.81</v>
          </cell>
          <cell r="G990">
            <v>330.43</v>
          </cell>
          <cell r="H990">
            <v>7.95</v>
          </cell>
        </row>
        <row r="991">
          <cell r="C991" t="str">
            <v>POSTE CONCRETO SECAO CIRCULAR COMPRIMENTO=5M CARGA NOMINAL TOPO 300KG INCLUSIVE ESCAVACAO EXCLUSIVE TRANSPORTE - FORNECIMENTO E COLOCACAO</v>
          </cell>
          <cell r="D991" t="str">
            <v>UN</v>
          </cell>
          <cell r="E991">
            <v>320.99</v>
          </cell>
          <cell r="F991">
            <v>79.2</v>
          </cell>
          <cell r="G991">
            <v>400.19</v>
          </cell>
          <cell r="H991">
            <v>8.9499999999999993</v>
          </cell>
        </row>
        <row r="992">
          <cell r="C992" t="str">
            <v>POSTE CONCRETO SECAO CIRCULAR COMPRIMENTO=5M CARGA NOMINAL TOPO 400KG INCLUSIVE ESCAVACAO EXCLUSIVE TRANSPORTE - FORNECIMENTO E COLOCACAO</v>
          </cell>
          <cell r="D992" t="str">
            <v>UN</v>
          </cell>
          <cell r="E992">
            <v>350.06</v>
          </cell>
          <cell r="F992">
            <v>79.2</v>
          </cell>
          <cell r="G992">
            <v>429.26</v>
          </cell>
          <cell r="H992">
            <v>8.9499999999999993</v>
          </cell>
        </row>
        <row r="993">
          <cell r="C993" t="str">
            <v>POSTE CONCRETO SECAO CIRCULAR COMPRIMENTO=7M CARGA NOMINAL TOPO 100KG INCLUSIVE ESCAVACAO EXCLUSIVE TRANSPORTE - FORNECIMENTO E COLOCACAO</v>
          </cell>
          <cell r="D993" t="str">
            <v>UN</v>
          </cell>
          <cell r="E993">
            <v>345.53</v>
          </cell>
          <cell r="F993">
            <v>92.22</v>
          </cell>
          <cell r="G993">
            <v>437.75</v>
          </cell>
          <cell r="H993">
            <v>10.4</v>
          </cell>
        </row>
        <row r="994">
          <cell r="C994" t="str">
            <v>POSTE CONCRETO SECAO CIRCULAR COMPRIMENTO=7M CARGA NOMINAL TOPO 200KG INCLUSIVE ESCAVACAO EXCLUSIVE TRANSPORTE - FORNECIMENTO E COLOCACAO</v>
          </cell>
          <cell r="D994" t="str">
            <v>UN</v>
          </cell>
          <cell r="E994">
            <v>405.05</v>
          </cell>
          <cell r="F994">
            <v>92.22</v>
          </cell>
          <cell r="G994">
            <v>497.27</v>
          </cell>
          <cell r="H994">
            <v>10.4</v>
          </cell>
        </row>
        <row r="995">
          <cell r="C995" t="str">
            <v>POSTE CONCRETO SECAO CIRCULAR COMPRIMENTO=7M CARGA NOMINAL TOPO 400KG INCLUSIVE ESCAVACAO EXCLUSIVE TRANSPORTE - FORNECIMENTO E COLOCACAO</v>
          </cell>
          <cell r="D995" t="str">
            <v>UN</v>
          </cell>
          <cell r="E995">
            <v>533.96</v>
          </cell>
          <cell r="F995">
            <v>96.41</v>
          </cell>
          <cell r="G995">
            <v>630.37</v>
          </cell>
          <cell r="H995">
            <v>10.9</v>
          </cell>
        </row>
        <row r="996">
          <cell r="C996" t="str">
            <v>POSTE CONCRETO SECAO CIRCULAR COMPRIMENTO=11M E CARGA NOMINAL 200KG INCLUSIVE ESCAVACAO EXCLUSIVE TRANSPORTE - FORNECIMENTO E COLOCACAO</v>
          </cell>
          <cell r="D996" t="str">
            <v>UN</v>
          </cell>
          <cell r="E996">
            <v>757.58</v>
          </cell>
          <cell r="F996">
            <v>128.29</v>
          </cell>
          <cell r="G996">
            <v>885.87</v>
          </cell>
          <cell r="H996">
            <v>14.3</v>
          </cell>
        </row>
        <row r="997">
          <cell r="C997" t="str">
            <v>POSTE CONCRETO SECAO CIRCULAR COMPRIMENTO=11M CARGA NOMINAL NO TOPO 300KG INCLUSIVE ESCAVACAO EXCLUSIVE TRANSPORTE - FORNECIMENTO E COLOCACAO</v>
          </cell>
          <cell r="D997" t="str">
            <v>UN</v>
          </cell>
          <cell r="E997">
            <v>909.59</v>
          </cell>
          <cell r="F997">
            <v>128.29</v>
          </cell>
          <cell r="G997">
            <v>1037.8800000000001</v>
          </cell>
          <cell r="H997">
            <v>14.3</v>
          </cell>
        </row>
        <row r="998">
          <cell r="C998" t="str">
            <v>POSTE CONCRETO SECAO CIRCULAR COMPRIMENTO=11M CARGA NOMINAL NO TOPO 400KG INCLUSIVE ESCAVACAO EXCLUSIVE TRANSPORTE - FORNECIMENTO E COLOCACAO</v>
          </cell>
          <cell r="D998" t="str">
            <v>UN</v>
          </cell>
          <cell r="E998">
            <v>1054.1600000000001</v>
          </cell>
          <cell r="F998">
            <v>128.29</v>
          </cell>
          <cell r="G998">
            <v>1182.45</v>
          </cell>
          <cell r="H998">
            <v>14.3</v>
          </cell>
        </row>
        <row r="999">
          <cell r="C999" t="str">
            <v>POSTE CONCRETO SECAO CIRCULAR COMPRIMENTO=14M CARGA NOMINAL NO TOPO 400KG INCLUSIVE ESCAVACAO EXCLUSIVE TRANSPORTE - FORNECIMENTO E COLOCACAO</v>
          </cell>
          <cell r="D999" t="str">
            <v>UN</v>
          </cell>
          <cell r="E999">
            <v>1450.14</v>
          </cell>
          <cell r="F999">
            <v>145.96</v>
          </cell>
          <cell r="G999">
            <v>1596.1</v>
          </cell>
          <cell r="H999">
            <v>16.2</v>
          </cell>
        </row>
        <row r="1000">
          <cell r="C1000" t="str">
            <v>POSTE CONCRETO SECAO CIRCULAR COMPRIMENTO=7M CARGA NOMINAL NO TOPO 300KG INCLUSIVE ESCAVACAO EXCLUSIVE TRANSPORTE - FORNECIMENTO E COLOCACAO</v>
          </cell>
          <cell r="D1000" t="str">
            <v>UN</v>
          </cell>
          <cell r="E1000">
            <v>506.34</v>
          </cell>
          <cell r="F1000">
            <v>96.41</v>
          </cell>
          <cell r="G1000">
            <v>602.75</v>
          </cell>
          <cell r="H1000">
            <v>10.9</v>
          </cell>
        </row>
        <row r="1001">
          <cell r="C1001" t="str">
            <v>POSTE CONCRETO SECAO CIRCULAR COMPRIMENTO=9M CARGA NOMINAL NO TOPO 150KG INCLUSIVE ESCAVACAO EXCLUSIVE TRANSPORTE - FORNECIMENTO E COLOCACAO</v>
          </cell>
          <cell r="D1001" t="str">
            <v>UN</v>
          </cell>
          <cell r="E1001">
            <v>526.85</v>
          </cell>
          <cell r="F1001">
            <v>110.26</v>
          </cell>
          <cell r="G1001">
            <v>637.11</v>
          </cell>
          <cell r="H1001">
            <v>12.35</v>
          </cell>
        </row>
        <row r="1002">
          <cell r="C1002" t="str">
            <v>POSTE CONCRETO SECAO CIRCULAR COMPRIMENTO=9M CARGA NOMINAL NO TOPO 200KG INCLUSIVE ESCAVACAO EXCLUSIVE TRANSPORTE - FORNECIMENTO E COLOCACAO</v>
          </cell>
          <cell r="D1002" t="str">
            <v>UN</v>
          </cell>
          <cell r="E1002">
            <v>573.11</v>
          </cell>
          <cell r="F1002">
            <v>110.26</v>
          </cell>
          <cell r="G1002">
            <v>683.37</v>
          </cell>
          <cell r="H1002">
            <v>12.35</v>
          </cell>
        </row>
        <row r="1003">
          <cell r="C1003" t="str">
            <v>POSTE CONCRETO SECAO CIRCULAR COMPRIMENTO=9M CARGA NOMINAL NO TOPO 300KG INCLUSIVE ESCAVACAO EXCLUSIVE TRANSPORTE - FORNECIMENTO E COLOCACAO</v>
          </cell>
          <cell r="D1003" t="str">
            <v>UN</v>
          </cell>
          <cell r="E1003">
            <v>708.78</v>
          </cell>
          <cell r="F1003">
            <v>112.36</v>
          </cell>
          <cell r="G1003">
            <v>821.14</v>
          </cell>
          <cell r="H1003">
            <v>12.6</v>
          </cell>
        </row>
        <row r="1004">
          <cell r="C1004" t="str">
            <v>POSTE CONCRETO SECAO CIRCULAR COMPRIMENTO=9M CARGA NOMINAL NO TOPO 400KG INCLUSIVE ESCAVACAO EXCLUSIVE TRANSPORTE - FORNECIMENTO E COLOCACAO</v>
          </cell>
          <cell r="D1004" t="str">
            <v>UN</v>
          </cell>
          <cell r="E1004">
            <v>752.61</v>
          </cell>
          <cell r="F1004">
            <v>112.36</v>
          </cell>
          <cell r="G1004">
            <v>864.97</v>
          </cell>
          <cell r="H1004">
            <v>12.6</v>
          </cell>
        </row>
        <row r="1005">
          <cell r="C1005" t="str">
            <v>POSTE CONCRETO SECAO CIRCULAR COMPRIMENTO=11M CARGA NOMINAL NO TOPO 600KG INCLUSIVE ESCAVACAO EXCLUSIVE TRANSPORTE - FORNECIMENTO E COLOCACAO</v>
          </cell>
          <cell r="D1005" t="str">
            <v>UN</v>
          </cell>
          <cell r="E1005">
            <v>1054.1600000000001</v>
          </cell>
          <cell r="F1005">
            <v>128.29</v>
          </cell>
          <cell r="G1005">
            <v>1182.45</v>
          </cell>
          <cell r="H1005">
            <v>14.3</v>
          </cell>
        </row>
        <row r="1006">
          <cell r="C1006" t="str">
            <v>POSTE DE CONCRETO DUPLO T H=11M E CARGA NOMINAL 200KG INCLUSIVE ESCAVACAO, EXCLUSIVE TRANSPORTE - FORNECIMENTO E INSTALACAO</v>
          </cell>
          <cell r="D1006" t="str">
            <v>UN</v>
          </cell>
          <cell r="E1006">
            <v>591.51</v>
          </cell>
          <cell r="F1006">
            <v>128.29</v>
          </cell>
          <cell r="G1006">
            <v>719.8</v>
          </cell>
          <cell r="H1006">
            <v>14.3</v>
          </cell>
        </row>
        <row r="1007">
          <cell r="C1007" t="str">
            <v>POSTE DE CONCRETO DUPLO T H=9M CARGA NOMINAL 150KG INCLUSIVE ESCAVACAO, EXCLUSIVE TRANSPORTE - FORNECIMENTO E INSTALACAO</v>
          </cell>
          <cell r="D1007" t="str">
            <v>UN</v>
          </cell>
          <cell r="E1007">
            <v>435.46</v>
          </cell>
          <cell r="F1007">
            <v>130.03</v>
          </cell>
          <cell r="G1007">
            <v>565.49</v>
          </cell>
          <cell r="H1007">
            <v>14.5</v>
          </cell>
        </row>
        <row r="1008">
          <cell r="C1008" t="str">
            <v>POSTE DE CONCRETO DUPLO T H=9M CARGA NOMINAL 300KG INCLUSIVE ESCAVACAO, EXCLUSIVE TRANSPORTE - FORNECIMENTO E INSTALACAO</v>
          </cell>
          <cell r="D1008" t="str">
            <v>UN</v>
          </cell>
          <cell r="E1008">
            <v>598.20000000000005</v>
          </cell>
          <cell r="F1008">
            <v>112.36</v>
          </cell>
          <cell r="G1008">
            <v>710.56</v>
          </cell>
          <cell r="H1008">
            <v>12.6</v>
          </cell>
        </row>
        <row r="1009">
          <cell r="C1009" t="str">
            <v>POSTE DE CONCRETO DUPLO T H=9M CARGA NOMINAL 500KG INCLUSIVE ESCAVACAO, EXCLUSIVE TRANSPORTE - FORNECIMENTO E INSTALACAO</v>
          </cell>
          <cell r="D1009" t="str">
            <v>UN</v>
          </cell>
          <cell r="E1009">
            <v>742.89</v>
          </cell>
          <cell r="F1009">
            <v>112.36</v>
          </cell>
          <cell r="G1009">
            <v>855.25</v>
          </cell>
          <cell r="H1009">
            <v>12.6</v>
          </cell>
        </row>
        <row r="1010">
          <cell r="C1010" t="str">
            <v>POSTE DE CONCRETO DUPLO T H=10M CARGA NOMINAL 300KG INCLUSIVE ESCAVACAO, EXCLUSIVE TRANSPORTE - FORNECIMENTO E INSTALACAO</v>
          </cell>
          <cell r="D1010" t="str">
            <v>UN</v>
          </cell>
          <cell r="E1010">
            <v>678.06</v>
          </cell>
          <cell r="F1010">
            <v>120.32</v>
          </cell>
          <cell r="G1010">
            <v>798.38</v>
          </cell>
          <cell r="H1010">
            <v>13.45</v>
          </cell>
        </row>
        <row r="1011">
          <cell r="C1011" t="str">
            <v>POSTE ACO CONICO CONTINUO CURVO SIMPLES SEM BASE C/JANELA 9M (INSPECAO) - FORNECIMENTO E INSTALACAO</v>
          </cell>
          <cell r="D1011" t="str">
            <v>UN</v>
          </cell>
          <cell r="E1011">
            <v>802.56</v>
          </cell>
          <cell r="F1011">
            <v>82.88</v>
          </cell>
          <cell r="G1011">
            <v>885.44</v>
          </cell>
          <cell r="H1011">
            <v>7</v>
          </cell>
        </row>
        <row r="1012">
          <cell r="C1012" t="str">
            <v>POSTE DE ACO CONICO CONTINUO CURVO SIMPLES, FLANGEADO, COM JANELA DE INSPECAO H=9M - FORNECIMENTO E INSTALACAO</v>
          </cell>
          <cell r="D1012" t="str">
            <v>UN</v>
          </cell>
          <cell r="E1012">
            <v>675.87</v>
          </cell>
          <cell r="F1012">
            <v>82.88</v>
          </cell>
          <cell r="G1012">
            <v>758.75</v>
          </cell>
          <cell r="H1012">
            <v>7</v>
          </cell>
        </row>
        <row r="1013">
          <cell r="C1013" t="str">
            <v>POSTE DE ACO CONICO CONTINUO CURVO DUPLO, FLANGEADO, COM JANELA DE INSPECAO H=9M - FORNECIMENTO E INSTALACAO</v>
          </cell>
          <cell r="D1013" t="str">
            <v>UN</v>
          </cell>
          <cell r="E1013">
            <v>890.09</v>
          </cell>
          <cell r="F1013">
            <v>82.88</v>
          </cell>
          <cell r="G1013">
            <v>972.97</v>
          </cell>
          <cell r="H1013">
            <v>7</v>
          </cell>
        </row>
        <row r="1014">
          <cell r="C1014" t="str">
            <v>POSTE DE ACO CONICO CONTINUO RETO, FLANGEADO, H=9M - FORNECIMENTO E INSTALACAO</v>
          </cell>
          <cell r="D1014" t="str">
            <v>UN</v>
          </cell>
          <cell r="E1014">
            <v>718.57</v>
          </cell>
          <cell r="F1014">
            <v>82.88</v>
          </cell>
          <cell r="G1014">
            <v>801.45</v>
          </cell>
          <cell r="H1014">
            <v>7</v>
          </cell>
        </row>
        <row r="1015">
          <cell r="C1015" t="str">
            <v>BRACOS E FIXACÃO</v>
          </cell>
          <cell r="E1015" t="str">
            <v/>
          </cell>
          <cell r="F1015" t="str">
            <v/>
          </cell>
          <cell r="G1015" t="str">
            <v/>
          </cell>
        </row>
        <row r="1016">
          <cell r="C1016" t="str">
            <v>BRACO P/ILUMINACAO DE RUAS EM TUBO ACO GALV 1" COMP = 1,20M E INCLINACAO 25GRAUS EM RELACAO AO PLANO VERTICAL P/ FIXACAO EM POSTE OU PAREDE - FORNECIMENTO E INSTALACAO</v>
          </cell>
          <cell r="D1016" t="str">
            <v>UN</v>
          </cell>
          <cell r="E1016">
            <v>25.37</v>
          </cell>
          <cell r="F1016">
            <v>30.36</v>
          </cell>
          <cell r="G1016">
            <v>55.73</v>
          </cell>
          <cell r="H1016">
            <v>3.0420259999999999</v>
          </cell>
        </row>
        <row r="1017">
          <cell r="C1017" t="str">
            <v>BRACO P/ILUMINACAO DE RUAS, EM TUBO ACO GALV 3/4", COMP = 1,5M P/FIXACAO EM POSTE OU PAREDE - FORNECIMENTO E INSTALACAO</v>
          </cell>
          <cell r="D1017" t="str">
            <v>UN</v>
          </cell>
          <cell r="E1017">
            <v>83.82</v>
          </cell>
          <cell r="F1017">
            <v>30.36</v>
          </cell>
          <cell r="G1017">
            <v>114.18</v>
          </cell>
          <cell r="H1017">
            <v>3.0420259999999999</v>
          </cell>
        </row>
        <row r="1018">
          <cell r="C1018" t="str">
            <v>ABRACADEIRA DE FIXACAO DE BRACOS DE LUMINARIAS DE 4" - FORNECIMENTO E INSTALACAO</v>
          </cell>
          <cell r="D1018" t="str">
            <v>UN</v>
          </cell>
          <cell r="E1018">
            <v>18.66</v>
          </cell>
          <cell r="F1018">
            <v>12.05</v>
          </cell>
          <cell r="G1018">
            <v>30.71</v>
          </cell>
          <cell r="H1018">
            <v>1.234521</v>
          </cell>
        </row>
        <row r="1019">
          <cell r="C1019" t="str">
            <v>ILUMINACAO</v>
          </cell>
          <cell r="E1019" t="str">
            <v/>
          </cell>
          <cell r="F1019" t="str">
            <v/>
          </cell>
          <cell r="G1019" t="str">
            <v/>
          </cell>
        </row>
        <row r="1020">
          <cell r="C1020" t="str">
            <v>LUMINARIA ABERTA PARA ILUMINACAO PUBLICA, PARA LAMPADA A VAPOR DE MERCURIO ATE 400W E MISTA ATE 500W, COM BRACO EM TUBO DE ACO GALV D=50MM PROJ HOR=2.500MM E PROJ VERT= 2.200MM, FORNECIMENTO E INSTALACAO</v>
          </cell>
          <cell r="D1020" t="str">
            <v>UN</v>
          </cell>
          <cell r="E1020">
            <v>46.79</v>
          </cell>
          <cell r="F1020">
            <v>40.46</v>
          </cell>
          <cell r="G1020">
            <v>87.25</v>
          </cell>
          <cell r="H1020">
            <v>4</v>
          </cell>
        </row>
        <row r="1021">
          <cell r="C1021" t="str">
            <v>LUMINARIA FECHADA PARA ILUMINACAO PUBLICA COM REATOR DE PARTIDA RAPIDA COM LAMPADA A VAPOR DE MERCURIO 250W - FORNECIMENTO E INSTALACAO</v>
          </cell>
          <cell r="D1021" t="str">
            <v>UN</v>
          </cell>
          <cell r="E1021">
            <v>225.36</v>
          </cell>
          <cell r="F1021">
            <v>16.47</v>
          </cell>
          <cell r="G1021">
            <v>241.83</v>
          </cell>
          <cell r="H1021">
            <v>1.672612</v>
          </cell>
        </row>
        <row r="1022">
          <cell r="C1022" t="str">
            <v>LUMINARIA FECHADA PARA ILUMINACAO PUBLICA - LAMPADAS DE 250/500W - FORNECIMENTO E INSTALACAO (EXCLUINDO LAMPADAS)</v>
          </cell>
          <cell r="D1022" t="str">
            <v>UN</v>
          </cell>
          <cell r="E1022">
            <v>141.6</v>
          </cell>
          <cell r="F1022">
            <v>30.18</v>
          </cell>
          <cell r="G1022">
            <v>171.78</v>
          </cell>
          <cell r="H1022">
            <v>3.0219330000000002</v>
          </cell>
        </row>
        <row r="1023">
          <cell r="C1023" t="str">
            <v>INSTALACOES ELETRICAS</v>
          </cell>
          <cell r="E1023" t="str">
            <v/>
          </cell>
          <cell r="F1023" t="str">
            <v/>
          </cell>
          <cell r="G1023" t="str">
            <v/>
          </cell>
        </row>
        <row r="1024">
          <cell r="C1024" t="str">
            <v>MANUTENCAO / REPAROS - INSTALACOES ELETRICAS</v>
          </cell>
          <cell r="E1024" t="str">
            <v/>
          </cell>
          <cell r="F1024" t="str">
            <v/>
          </cell>
          <cell r="G1024" t="str">
            <v/>
          </cell>
        </row>
        <row r="1025">
          <cell r="C1025" t="str">
            <v>ENTRADA DE ENERGIA</v>
          </cell>
          <cell r="E1025" t="str">
            <v/>
          </cell>
          <cell r="F1025" t="str">
            <v/>
          </cell>
          <cell r="G1025" t="str">
            <v/>
          </cell>
        </row>
        <row r="1026">
          <cell r="C1026" t="str">
            <v>ENTRADA DE ENERGIA ELETRICA AEREA MONOFASICA 50A COM POSTE DE CONCRETO, INCLUSIVE CABEAMENTO, CAIXA DE PROTECAO PARA MEDIDOR E ATERRAMENTO.</v>
          </cell>
          <cell r="D1026" t="str">
            <v>UN</v>
          </cell>
          <cell r="E1026">
            <v>600.54</v>
          </cell>
          <cell r="F1026">
            <v>121.38</v>
          </cell>
          <cell r="G1026">
            <v>721.92</v>
          </cell>
          <cell r="H1026">
            <v>12</v>
          </cell>
        </row>
        <row r="1027">
          <cell r="C1027" t="str">
            <v>ELETRODUTOS E CONEXÕES</v>
          </cell>
          <cell r="E1027" t="str">
            <v/>
          </cell>
          <cell r="F1027" t="str">
            <v/>
          </cell>
          <cell r="G1027" t="str">
            <v/>
          </cell>
        </row>
        <row r="1028">
          <cell r="C1028" t="str">
            <v>ELETRODUTO DE PVC FLEXIVEL CORRUGADO DN 16MM (1/2") FORNECIMENTO E INSTALACAO</v>
          </cell>
          <cell r="D1028" t="str">
            <v>M</v>
          </cell>
          <cell r="E1028">
            <v>0.83</v>
          </cell>
          <cell r="F1028">
            <v>2.09</v>
          </cell>
          <cell r="G1028">
            <v>2.92</v>
          </cell>
          <cell r="H1028">
            <v>0.2</v>
          </cell>
        </row>
        <row r="1029">
          <cell r="C1029" t="str">
            <v>ELETRODUTO DE PVC FLEXIVEL CORRUGADO DN 20MM (3/4") FORNECIMENTO E INSTALACAO</v>
          </cell>
          <cell r="D1029" t="str">
            <v>M</v>
          </cell>
          <cell r="E1029">
            <v>1.05</v>
          </cell>
          <cell r="F1029">
            <v>2.5099999999999998</v>
          </cell>
          <cell r="G1029">
            <v>3.56</v>
          </cell>
          <cell r="H1029">
            <v>0.24</v>
          </cell>
        </row>
        <row r="1030">
          <cell r="C1030" t="str">
            <v>ELETRODUTO DE PVC FLEXIVEL CORRUGADO DN 25MM (1") FORNECIMENTO E INSTALACAO</v>
          </cell>
          <cell r="D1030" t="str">
            <v>M</v>
          </cell>
          <cell r="E1030">
            <v>1.39</v>
          </cell>
          <cell r="F1030">
            <v>3.14</v>
          </cell>
          <cell r="G1030">
            <v>4.53</v>
          </cell>
          <cell r="H1030">
            <v>0.3</v>
          </cell>
        </row>
        <row r="1031">
          <cell r="C1031" t="str">
            <v>ELETRODUTO DE PVC FLEXIVEL CORRUGADO DN32 MM (1 1/4") FORNECIMENTO E INSTALACAO</v>
          </cell>
          <cell r="D1031" t="str">
            <v>M</v>
          </cell>
          <cell r="E1031">
            <v>2.0499999999999998</v>
          </cell>
          <cell r="F1031">
            <v>4.1900000000000004</v>
          </cell>
          <cell r="G1031">
            <v>6.24</v>
          </cell>
          <cell r="H1031">
            <v>0.4</v>
          </cell>
        </row>
        <row r="1032">
          <cell r="C1032" t="str">
            <v>ELETRODUTO DE PVC RIGIDO ROSCAVEL DN 15MM (1/2") INCL CONEXOES, FORNECIMENTO E INSTALACAO</v>
          </cell>
          <cell r="D1032" t="str">
            <v>M</v>
          </cell>
          <cell r="E1032">
            <v>1.4</v>
          </cell>
          <cell r="F1032">
            <v>6.28</v>
          </cell>
          <cell r="G1032">
            <v>7.68</v>
          </cell>
          <cell r="H1032">
            <v>0.6</v>
          </cell>
        </row>
        <row r="1033">
          <cell r="C1033" t="str">
            <v>ELETRODUTO DE PVC RIGIDO ROSCAVEL DN 20MM (3/4") INCL CONEXOES, FORNECIMENTO E INSTALACAO</v>
          </cell>
          <cell r="D1033" t="str">
            <v>M</v>
          </cell>
          <cell r="E1033">
            <v>1.9</v>
          </cell>
          <cell r="F1033">
            <v>6.28</v>
          </cell>
          <cell r="G1033">
            <v>8.18</v>
          </cell>
          <cell r="H1033">
            <v>0.6</v>
          </cell>
        </row>
        <row r="1034">
          <cell r="C1034" t="str">
            <v>ELETRODUTO DE PVC RIGIDO ROSCAVEL DN 25MM (1") INCL CONEXOES, FORNECIMENTO E INSTALACAO</v>
          </cell>
          <cell r="D1034" t="str">
            <v>M</v>
          </cell>
          <cell r="E1034">
            <v>2.88</v>
          </cell>
          <cell r="F1034">
            <v>6.28</v>
          </cell>
          <cell r="G1034">
            <v>9.16</v>
          </cell>
          <cell r="H1034">
            <v>0.6</v>
          </cell>
        </row>
        <row r="1035">
          <cell r="C1035" t="str">
            <v>ELETRODUTO DE PVC RIGIDO ROSCAVEL DN 32MM (1 1/4") INCL CONEXOES, FORNECIMENTO E INSTALACAO</v>
          </cell>
          <cell r="D1035" t="str">
            <v>M</v>
          </cell>
          <cell r="E1035">
            <v>4.2699999999999996</v>
          </cell>
          <cell r="F1035">
            <v>9.42</v>
          </cell>
          <cell r="G1035">
            <v>13.69</v>
          </cell>
          <cell r="H1035">
            <v>0.9</v>
          </cell>
        </row>
        <row r="1036">
          <cell r="C1036" t="str">
            <v>ELETRODUTO DE PVC RIGIDO ROSCAVEL DN 40MM (1 1/2") INCL CONEXOES, FORNECIMENTO E INSTALACAO</v>
          </cell>
          <cell r="D1036" t="str">
            <v>M</v>
          </cell>
          <cell r="E1036">
            <v>5.34</v>
          </cell>
          <cell r="F1036">
            <v>9.42</v>
          </cell>
          <cell r="G1036">
            <v>14.76</v>
          </cell>
          <cell r="H1036">
            <v>0.9</v>
          </cell>
        </row>
        <row r="1037">
          <cell r="C1037" t="str">
            <v>ELETRODUTO DE PVC RIGIDO ROSCAVEL DN 50MM (2"), INCL CONEXOES, FORNECIMENTO E INSTALACAO</v>
          </cell>
          <cell r="D1037" t="str">
            <v>M</v>
          </cell>
          <cell r="E1037">
            <v>6.86</v>
          </cell>
          <cell r="F1037">
            <v>9.42</v>
          </cell>
          <cell r="G1037">
            <v>16.28</v>
          </cell>
          <cell r="H1037">
            <v>0.9</v>
          </cell>
        </row>
        <row r="1038">
          <cell r="C1038" t="str">
            <v>ELETRODUTO DE PVC RIGIDO ROSCAVEL DN 60MM (2 1/2") INCL CONEXOES, FORNECIMENTO E INSTALACAO</v>
          </cell>
          <cell r="D1038" t="str">
            <v>M</v>
          </cell>
          <cell r="E1038">
            <v>13.74</v>
          </cell>
          <cell r="F1038">
            <v>12.55</v>
          </cell>
          <cell r="G1038">
            <v>26.29</v>
          </cell>
          <cell r="H1038">
            <v>1.2</v>
          </cell>
        </row>
        <row r="1039">
          <cell r="C1039" t="str">
            <v>ELETRODUTO DE PVC RIGIDO ROSCAVEL DN 75MM (3"), INCL CONEXOES, FORNECIMENTO E INSTALACAO</v>
          </cell>
          <cell r="D1039" t="str">
            <v>M</v>
          </cell>
          <cell r="E1039">
            <v>17.38</v>
          </cell>
          <cell r="F1039">
            <v>12.55</v>
          </cell>
          <cell r="G1039">
            <v>29.93</v>
          </cell>
          <cell r="H1039">
            <v>1.2</v>
          </cell>
        </row>
        <row r="1040">
          <cell r="C1040" t="str">
            <v>ELETRODUTO DE PVC RIGIDO ROSCAVEL DN 100MM (4"), INCL CONEXOES, FORNECIMENTO E INSTALACAO</v>
          </cell>
          <cell r="D1040" t="str">
            <v>M</v>
          </cell>
          <cell r="E1040">
            <v>26.48</v>
          </cell>
          <cell r="F1040">
            <v>12.55</v>
          </cell>
          <cell r="G1040">
            <v>39.03</v>
          </cell>
          <cell r="H1040">
            <v>1.2</v>
          </cell>
        </row>
        <row r="1041">
          <cell r="C1041" t="str">
            <v>ELETRODUTO DE ACO GALVANIZADO ELETROLITICO TIPO LEVE DN 16MM (1/2"), INCLUSIVE CONEXOES - FORNECIMENTO E INSTALACAO</v>
          </cell>
          <cell r="D1041" t="str">
            <v>M</v>
          </cell>
          <cell r="E1041">
            <v>4.2</v>
          </cell>
          <cell r="F1041">
            <v>10.47</v>
          </cell>
          <cell r="G1041">
            <v>14.67</v>
          </cell>
          <cell r="H1041">
            <v>1</v>
          </cell>
        </row>
        <row r="1042">
          <cell r="C1042" t="str">
            <v>ELETRODUTO DE ACO GALVANIZADO ELETROLITICO TIPO LEVE DN 20MM (3/4"), INCLUSIVE CONEXOES - FORNECIMENTO E INSTALACAO</v>
          </cell>
          <cell r="D1042" t="str">
            <v>M</v>
          </cell>
          <cell r="E1042">
            <v>5.46</v>
          </cell>
          <cell r="F1042">
            <v>10.47</v>
          </cell>
          <cell r="G1042">
            <v>15.93</v>
          </cell>
          <cell r="H1042">
            <v>1</v>
          </cell>
        </row>
        <row r="1043">
          <cell r="C1043" t="str">
            <v>ELETRODUTO DE ACO GALVANIZADO ELETROLITICO TIPO LEVE DN 25MM (1"), INCLUSIVE CONEXOES - FORNECIMENTO E INSTALACAO</v>
          </cell>
          <cell r="D1043" t="str">
            <v>M</v>
          </cell>
          <cell r="E1043">
            <v>6.42</v>
          </cell>
          <cell r="F1043">
            <v>10.47</v>
          </cell>
          <cell r="G1043">
            <v>16.89</v>
          </cell>
          <cell r="H1043">
            <v>1</v>
          </cell>
        </row>
        <row r="1044">
          <cell r="C1044" t="str">
            <v>ELETRODUTO DE ACO GALVANIZADO ELETROLITICO TIPO SEMI - PESADO DN 40MM (1 1/2"), INCLUSIVE CONEXOES - FORNECIMENTO E INSTALACAO</v>
          </cell>
          <cell r="D1044" t="str">
            <v>M</v>
          </cell>
          <cell r="E1044">
            <v>13.19</v>
          </cell>
          <cell r="F1044">
            <v>15.7</v>
          </cell>
          <cell r="G1044">
            <v>28.89</v>
          </cell>
          <cell r="H1044">
            <v>1.5</v>
          </cell>
        </row>
        <row r="1045">
          <cell r="C1045" t="str">
            <v>ELETRODUTO DE ACO GALVANIZADO ELETROLITICO TIPO SEMI - PESADO DN 50MM (2"), INCLUSIVE CONEXOES - FORNECIMENTO E INSTALACAO</v>
          </cell>
          <cell r="D1045" t="str">
            <v>M</v>
          </cell>
          <cell r="E1045">
            <v>17.03</v>
          </cell>
          <cell r="F1045">
            <v>15.7</v>
          </cell>
          <cell r="G1045">
            <v>32.729999999999997</v>
          </cell>
          <cell r="H1045">
            <v>1.5</v>
          </cell>
        </row>
        <row r="1046">
          <cell r="C1046" t="str">
            <v>ELETRODUTO DE ACO GALVANIZADO ELETROLITICO TIPO SEMI - PESADO DN 62MM (2 1/2"), INCLUSIVE CONEXOES - FORNECIMENTO E INSTALACAO</v>
          </cell>
          <cell r="D1046" t="str">
            <v>M</v>
          </cell>
          <cell r="E1046">
            <v>24.57</v>
          </cell>
          <cell r="F1046">
            <v>20.93</v>
          </cell>
          <cell r="G1046">
            <v>45.5</v>
          </cell>
          <cell r="H1046">
            <v>2</v>
          </cell>
        </row>
        <row r="1047">
          <cell r="C1047" t="str">
            <v>ELETRODUTO DE ACO GALVANIZADO ELETROLITICO TIPO SEMI - PESADO DN 75MM (3"), INCLUSIVE CONEXOES - FORNECIMENTO E INSTALACAO</v>
          </cell>
          <cell r="D1047" t="str">
            <v>M</v>
          </cell>
          <cell r="E1047">
            <v>33.770000000000003</v>
          </cell>
          <cell r="F1047">
            <v>20.93</v>
          </cell>
          <cell r="G1047">
            <v>54.7</v>
          </cell>
          <cell r="H1047">
            <v>2</v>
          </cell>
        </row>
        <row r="1048">
          <cell r="C1048" t="str">
            <v>ELETRODUTO METALICO FLEXIVEL FABRICADO COM FITA DE ACO ZINCADO, REVESTIDO EXTERNAMENTE COM PVC PRETO D = 25 MM, INCLUSIVE CONEXOES, FORNECIMENTO E INSTALACAO</v>
          </cell>
          <cell r="D1048" t="str">
            <v>M</v>
          </cell>
          <cell r="E1048">
            <v>7.4</v>
          </cell>
          <cell r="F1048">
            <v>3.14</v>
          </cell>
          <cell r="G1048">
            <v>10.54</v>
          </cell>
          <cell r="H1048">
            <v>0.3</v>
          </cell>
        </row>
        <row r="1049">
          <cell r="C1049" t="str">
            <v>ELETRODUTO METALICO FLEXIVEL FABRICADO COM FITA DE ACO ZINCADO, REVESTIDO EXTERNAMENTE COM PVC PRETO D = 40 MM, INCLUSIVE CONEXOES, FORNECIMENTO E INSTALACAO</v>
          </cell>
          <cell r="D1049" t="str">
            <v>M</v>
          </cell>
          <cell r="E1049">
            <v>15.27</v>
          </cell>
          <cell r="F1049">
            <v>3.14</v>
          </cell>
          <cell r="G1049">
            <v>18.41</v>
          </cell>
          <cell r="H1049">
            <v>0.3</v>
          </cell>
        </row>
        <row r="1050">
          <cell r="C1050" t="str">
            <v>DUTO ESPIRAL FLEXIVEL SINGELO, POLIETILENO DE ALTA DENSIDADE REVESTIDO COM PVC COM FIO GUIA DE ACO GALVANIZADO, LANCADO DIRETO NO SOLO INCLUSIVE CONEXOES - D = 50MM (2")</v>
          </cell>
          <cell r="D1050" t="str">
            <v>M</v>
          </cell>
          <cell r="E1050">
            <v>6.31</v>
          </cell>
          <cell r="F1050">
            <v>10.47</v>
          </cell>
          <cell r="G1050">
            <v>16.78</v>
          </cell>
          <cell r="H1050">
            <v>1</v>
          </cell>
        </row>
        <row r="1051">
          <cell r="C1051" t="str">
            <v>DUTO ESPIRAL FLEXIVEL SINGELO, POLIETILENO DE ALTA DENSIDADE REVESTIDO COM PVC COM FIO GUIA DE ACO GALVANIZADO, LANCADO DIRETO NO SOLO INCLUSIVE CONEXOES - D = 75MM (3")</v>
          </cell>
          <cell r="D1051" t="str">
            <v>M</v>
          </cell>
          <cell r="E1051">
            <v>10.199999999999999</v>
          </cell>
          <cell r="F1051">
            <v>16.739999999999998</v>
          </cell>
          <cell r="G1051">
            <v>26.94</v>
          </cell>
          <cell r="H1051">
            <v>1.6</v>
          </cell>
        </row>
        <row r="1052">
          <cell r="C1052" t="str">
            <v>ELETRODUTO FLEXIVEL ACO GALV TIPO CONDUITE D = 1/2" (16MM) - FORNECIMENTO E INSTALACAO</v>
          </cell>
          <cell r="D1052" t="str">
            <v>M</v>
          </cell>
          <cell r="E1052">
            <v>4.59</v>
          </cell>
          <cell r="F1052">
            <v>1.04</v>
          </cell>
          <cell r="G1052">
            <v>5.63</v>
          </cell>
          <cell r="H1052">
            <v>0.1</v>
          </cell>
        </row>
        <row r="1053">
          <cell r="C1053" t="str">
            <v>ELETRODUTO FLEXIVEL ACO GALV TIPO CONDUITE D = 1" (25MM) - FORNECIMENTO E INSTALACAO</v>
          </cell>
          <cell r="D1053" t="str">
            <v>M</v>
          </cell>
          <cell r="E1053">
            <v>6.36</v>
          </cell>
          <cell r="F1053">
            <v>1.47</v>
          </cell>
          <cell r="G1053">
            <v>7.83</v>
          </cell>
          <cell r="H1053">
            <v>0.14000000000000001</v>
          </cell>
        </row>
        <row r="1054">
          <cell r="C1054" t="str">
            <v>ELETRODUTO FLEXIVEL ACO GALV TIPO CONDUITE D = 1 1/4" (32MM) - FORNECIMENTO E INSTALACAO</v>
          </cell>
          <cell r="D1054" t="str">
            <v>M</v>
          </cell>
          <cell r="E1054">
            <v>8.41</v>
          </cell>
          <cell r="F1054">
            <v>1.68</v>
          </cell>
          <cell r="G1054">
            <v>10.09</v>
          </cell>
          <cell r="H1054">
            <v>0.16</v>
          </cell>
        </row>
        <row r="1055">
          <cell r="C1055" t="str">
            <v>ELETRODUTO FLEXIVEL ACO GALV TIPO CONDUITE D = 1 1/2" (40MM) - FORNECIMENTO E INSTALACAO</v>
          </cell>
          <cell r="D1055" t="str">
            <v>M</v>
          </cell>
          <cell r="E1055">
            <v>9.5</v>
          </cell>
          <cell r="F1055">
            <v>1.89</v>
          </cell>
          <cell r="G1055">
            <v>11.39</v>
          </cell>
          <cell r="H1055">
            <v>0.18</v>
          </cell>
        </row>
        <row r="1056">
          <cell r="C1056" t="str">
            <v>ELETRODUTO FLEXIVEL ACO GALV TIPO CONDUITE D = 2" (50MM) - FORNECIMENTO E INSTALACAO</v>
          </cell>
          <cell r="D1056" t="str">
            <v>M</v>
          </cell>
          <cell r="E1056">
            <v>13.19</v>
          </cell>
          <cell r="F1056">
            <v>2.2999999999999998</v>
          </cell>
          <cell r="G1056">
            <v>15.49</v>
          </cell>
          <cell r="H1056">
            <v>0.22</v>
          </cell>
        </row>
        <row r="1057">
          <cell r="C1057" t="str">
            <v>ELETRODUTO FLEXIVEL ACO GALV TIPO CONDUITE D = 2 1/2" (65MM) - FORNECIMENTO E INSTALACAO</v>
          </cell>
          <cell r="D1057" t="str">
            <v>M</v>
          </cell>
          <cell r="E1057">
            <v>16.190000000000001</v>
          </cell>
          <cell r="F1057">
            <v>2.72</v>
          </cell>
          <cell r="G1057">
            <v>18.91</v>
          </cell>
          <cell r="H1057">
            <v>0.26</v>
          </cell>
        </row>
        <row r="1058">
          <cell r="C1058" t="str">
            <v>ELETRODUTO FLEXIVEL ACO GALV TIPO CONDUITE D = 3" (75MM) - FORNECIMENTO E INSTALACAO</v>
          </cell>
          <cell r="D1058" t="str">
            <v>M</v>
          </cell>
          <cell r="E1058">
            <v>24.34</v>
          </cell>
          <cell r="F1058">
            <v>3.14</v>
          </cell>
          <cell r="G1058">
            <v>27.48</v>
          </cell>
          <cell r="H1058">
            <v>0.3</v>
          </cell>
        </row>
        <row r="1059">
          <cell r="C1059" t="str">
            <v>BUCHA / ARRUELA</v>
          </cell>
          <cell r="E1059" t="str">
            <v/>
          </cell>
          <cell r="F1059" t="str">
            <v/>
          </cell>
          <cell r="G1059" t="str">
            <v/>
          </cell>
        </row>
        <row r="1060">
          <cell r="C1060" t="str">
            <v>BUCHA/ARRUELA ALUMINIO 3/4" - P</v>
          </cell>
          <cell r="D1060" t="str">
            <v>CJ</v>
          </cell>
          <cell r="E1060">
            <v>0.41</v>
          </cell>
          <cell r="F1060">
            <v>0.21</v>
          </cell>
          <cell r="G1060">
            <v>0.62</v>
          </cell>
          <cell r="H1060">
            <v>0.02</v>
          </cell>
        </row>
        <row r="1061">
          <cell r="C1061" t="str">
            <v>BUCHA/ARRUELA ALUMINIO 1/2" - P</v>
          </cell>
          <cell r="D1061" t="str">
            <v>CJ</v>
          </cell>
          <cell r="E1061">
            <v>0.33</v>
          </cell>
          <cell r="F1061">
            <v>0.21</v>
          </cell>
          <cell r="G1061">
            <v>0.54</v>
          </cell>
          <cell r="H1061">
            <v>0.02</v>
          </cell>
        </row>
        <row r="1062">
          <cell r="C1062" t="str">
            <v>BUCHA/ARRUELA ALUMINIO 1"</v>
          </cell>
          <cell r="D1062" t="str">
            <v>CJ</v>
          </cell>
          <cell r="E1062">
            <v>0.62</v>
          </cell>
          <cell r="F1062">
            <v>0.21</v>
          </cell>
          <cell r="G1062">
            <v>0.83</v>
          </cell>
          <cell r="H1062">
            <v>0.02</v>
          </cell>
        </row>
        <row r="1063">
          <cell r="C1063" t="str">
            <v>TERMINAIS E CONECTORES</v>
          </cell>
          <cell r="E1063" t="str">
            <v/>
          </cell>
          <cell r="F1063" t="str">
            <v/>
          </cell>
          <cell r="G1063" t="str">
            <v/>
          </cell>
        </row>
        <row r="1064">
          <cell r="C1064" t="str">
            <v>TERMINAL OU CONECTOR DE PRESSAO - PARA CABO 10MM2 - FORNECIMENTO E INSTALACAO</v>
          </cell>
          <cell r="D1064" t="str">
            <v>UN</v>
          </cell>
          <cell r="E1064">
            <v>2.04</v>
          </cell>
          <cell r="F1064">
            <v>6.28</v>
          </cell>
          <cell r="G1064">
            <v>8.32</v>
          </cell>
          <cell r="H1064">
            <v>0.6</v>
          </cell>
        </row>
        <row r="1065">
          <cell r="C1065" t="str">
            <v>TERMINAL OU CONECTOR DE PRESSAO - PARA CABO 16MM2 - FORNECIMENTO E INSTALACAO</v>
          </cell>
          <cell r="D1065" t="str">
            <v>UN</v>
          </cell>
          <cell r="E1065">
            <v>2.5499999999999998</v>
          </cell>
          <cell r="F1065">
            <v>6.28</v>
          </cell>
          <cell r="G1065">
            <v>8.83</v>
          </cell>
          <cell r="H1065">
            <v>0.6</v>
          </cell>
        </row>
        <row r="1066">
          <cell r="C1066" t="str">
            <v>TERMINAL OU CONECTOR DE PRESSAO - PARA CABO 25MM2 - FORNECIMENTO E INSTALACAO</v>
          </cell>
          <cell r="D1066" t="str">
            <v>UN</v>
          </cell>
          <cell r="E1066">
            <v>3.4</v>
          </cell>
          <cell r="F1066">
            <v>6.28</v>
          </cell>
          <cell r="G1066">
            <v>9.68</v>
          </cell>
          <cell r="H1066">
            <v>0.6</v>
          </cell>
        </row>
        <row r="1067">
          <cell r="C1067" t="str">
            <v>TERMINAL OU CONECTOR DE PRESSAO - PARA CABO 35MM2 - FORNECIMENTO E INSTALACAO</v>
          </cell>
          <cell r="D1067" t="str">
            <v>UN</v>
          </cell>
          <cell r="E1067">
            <v>3.4</v>
          </cell>
          <cell r="F1067">
            <v>6.28</v>
          </cell>
          <cell r="G1067">
            <v>9.68</v>
          </cell>
          <cell r="H1067">
            <v>0.6</v>
          </cell>
        </row>
        <row r="1068">
          <cell r="C1068" t="str">
            <v>TERMINAL OU CONECTOR DE PRESSAO - PARA CABO 50MM2 - FORNECIMENTO E INSTALACAO</v>
          </cell>
          <cell r="D1068" t="str">
            <v>UN</v>
          </cell>
          <cell r="E1068">
            <v>4.42</v>
          </cell>
          <cell r="F1068">
            <v>8.3800000000000008</v>
          </cell>
          <cell r="G1068">
            <v>12.8</v>
          </cell>
          <cell r="H1068">
            <v>0.8</v>
          </cell>
        </row>
        <row r="1069">
          <cell r="C1069" t="str">
            <v>TERMINAL OU CONECTOR DE PRESSAO - PARA CABO 70MM2 - FORNECIMENTO E INSTALACAO</v>
          </cell>
          <cell r="D1069" t="str">
            <v>UN</v>
          </cell>
          <cell r="E1069">
            <v>4.42</v>
          </cell>
          <cell r="F1069">
            <v>8.3800000000000008</v>
          </cell>
          <cell r="G1069">
            <v>12.8</v>
          </cell>
          <cell r="H1069">
            <v>0.8</v>
          </cell>
        </row>
        <row r="1070">
          <cell r="C1070" t="str">
            <v>TERMINAL OU CONECTOR DE PRESSAO - PARA CABO 95MM2 - FORNECIMENTO E INSTALACAO</v>
          </cell>
          <cell r="D1070" t="str">
            <v>UN</v>
          </cell>
          <cell r="E1070">
            <v>6.12</v>
          </cell>
          <cell r="F1070">
            <v>8.3800000000000008</v>
          </cell>
          <cell r="G1070">
            <v>14.5</v>
          </cell>
          <cell r="H1070">
            <v>0.8</v>
          </cell>
        </row>
        <row r="1071">
          <cell r="C1071" t="str">
            <v>TERMINAL OU CONECTOR DE PRESSAO - PARA CABO 120MM2 - FORNECIMENTO E INSTALACAO</v>
          </cell>
          <cell r="D1071" t="str">
            <v>UN</v>
          </cell>
          <cell r="E1071">
            <v>8.16</v>
          </cell>
          <cell r="F1071">
            <v>10.47</v>
          </cell>
          <cell r="G1071">
            <v>18.63</v>
          </cell>
          <cell r="H1071">
            <v>1</v>
          </cell>
        </row>
        <row r="1072">
          <cell r="C1072" t="str">
            <v>TERMINAL OU CONECTOR DE PRESSAO - PARA CABO 150MM2 - FORNECIMENTO E INSTALACAO</v>
          </cell>
          <cell r="D1072" t="str">
            <v>UN</v>
          </cell>
          <cell r="E1072">
            <v>8.16</v>
          </cell>
          <cell r="F1072">
            <v>10.47</v>
          </cell>
          <cell r="G1072">
            <v>18.63</v>
          </cell>
          <cell r="H1072">
            <v>1</v>
          </cell>
        </row>
        <row r="1073">
          <cell r="C1073" t="str">
            <v>TERMINAL OU CONECTOR DE PRESSAO - PARA CABO 185MM2 - FORNECIMENTO E INSTALACAO</v>
          </cell>
          <cell r="D1073" t="str">
            <v>UN</v>
          </cell>
          <cell r="E1073">
            <v>8.16</v>
          </cell>
          <cell r="F1073">
            <v>10.47</v>
          </cell>
          <cell r="G1073">
            <v>18.63</v>
          </cell>
          <cell r="H1073">
            <v>1</v>
          </cell>
        </row>
        <row r="1074">
          <cell r="C1074" t="str">
            <v>TERMINAL OU CONECTOR DE PRESSAO - PARA CABO 240MM2 - FORNECIMENTO E INSTALACAO</v>
          </cell>
          <cell r="D1074" t="str">
            <v>UN</v>
          </cell>
          <cell r="E1074">
            <v>14.15</v>
          </cell>
          <cell r="F1074">
            <v>10.47</v>
          </cell>
          <cell r="G1074">
            <v>24.62</v>
          </cell>
          <cell r="H1074">
            <v>1</v>
          </cell>
        </row>
        <row r="1075">
          <cell r="C1075" t="str">
            <v>TERMINAL OU CONECTOR DE PRESSAO - PARA CABO 300MM2 - FORNECIMENTO E INSTALACAO</v>
          </cell>
          <cell r="D1075" t="str">
            <v>UN</v>
          </cell>
          <cell r="E1075">
            <v>10.89</v>
          </cell>
          <cell r="F1075">
            <v>10.47</v>
          </cell>
          <cell r="G1075">
            <v>21.36</v>
          </cell>
          <cell r="H1075">
            <v>1</v>
          </cell>
        </row>
        <row r="1076">
          <cell r="C1076" t="str">
            <v>TERMINAL A PRESSAO REFORCADO PARA CONEXAO DE CABO DE COBRE A BARRA, CABO 16 E 25MM2 - FORNECIMENTO E INSTALACAO</v>
          </cell>
          <cell r="D1076" t="str">
            <v>UN</v>
          </cell>
          <cell r="E1076">
            <v>3.02</v>
          </cell>
          <cell r="F1076">
            <v>10.119999999999999</v>
          </cell>
          <cell r="G1076">
            <v>13.14</v>
          </cell>
          <cell r="H1076">
            <v>1</v>
          </cell>
        </row>
        <row r="1077">
          <cell r="C1077" t="str">
            <v>TERMINAL A PRESSAO REFORCADO PARA CONEXAO DE CABO DE COBRE A BARRA, CABO 50 E 70MM2 - FORNECIMENTO E INSTALACAO</v>
          </cell>
          <cell r="D1077" t="str">
            <v>UN</v>
          </cell>
          <cell r="E1077">
            <v>4.79</v>
          </cell>
          <cell r="F1077">
            <v>16.18</v>
          </cell>
          <cell r="G1077">
            <v>20.97</v>
          </cell>
          <cell r="H1077">
            <v>1.6</v>
          </cell>
        </row>
        <row r="1078">
          <cell r="C1078" t="str">
            <v>TERMINAL A PRESSAO REFORCADO PARA CONEXAO DE CABO DE COBRE A BARRA, CABO 95 E 120MM2 - FORNECIMENTO E INSTALACAO</v>
          </cell>
          <cell r="D1078" t="str">
            <v>UN</v>
          </cell>
          <cell r="E1078">
            <v>7.82</v>
          </cell>
          <cell r="F1078">
            <v>24.28</v>
          </cell>
          <cell r="G1078">
            <v>32.1</v>
          </cell>
          <cell r="H1078">
            <v>2.4</v>
          </cell>
        </row>
        <row r="1079">
          <cell r="C1079" t="str">
            <v>TERMINAL A PRESSAO REFORCADO PARA CONEXAO DE CABO DE COBRE A BARRA, CABO 150 E 185MM2 - FORNECIMENTO E INSTALACAO</v>
          </cell>
          <cell r="D1079" t="str">
            <v>UN</v>
          </cell>
          <cell r="E1079">
            <v>10.55</v>
          </cell>
          <cell r="F1079">
            <v>28.33</v>
          </cell>
          <cell r="G1079">
            <v>38.880000000000003</v>
          </cell>
          <cell r="H1079">
            <v>2.8</v>
          </cell>
        </row>
        <row r="1080">
          <cell r="C1080" t="str">
            <v>CONECTOR PARAFUSO FENDIDO"SPLIT - BOLT" - PARA CABO DE 16MM2 - FORNECER E INSTALAR</v>
          </cell>
          <cell r="D1080" t="str">
            <v>UN</v>
          </cell>
          <cell r="E1080">
            <v>2.4500000000000002</v>
          </cell>
          <cell r="F1080">
            <v>4.1900000000000004</v>
          </cell>
          <cell r="G1080">
            <v>6.64</v>
          </cell>
          <cell r="H1080">
            <v>0.4</v>
          </cell>
        </row>
        <row r="1081">
          <cell r="C1081" t="str">
            <v>CONECTOR PARAFUSO FENDIDO"SPLIT - BOLT" - PARA CABO DE 35MM2 - FORNECER E INSTALAR</v>
          </cell>
          <cell r="D1081" t="str">
            <v>UN</v>
          </cell>
          <cell r="E1081">
            <v>2.96</v>
          </cell>
          <cell r="F1081">
            <v>4.1900000000000004</v>
          </cell>
          <cell r="G1081">
            <v>7.15</v>
          </cell>
          <cell r="H1081">
            <v>0.4</v>
          </cell>
        </row>
        <row r="1082">
          <cell r="C1082" t="str">
            <v>CONECTOR DE PARAFUSO FENDIDO EM LIGA DE COBRE COM SEPARADOR DE CABOS PARA CABO 50 MM2 - FORNECIMENTO E INSTALACAO</v>
          </cell>
          <cell r="D1082" t="str">
            <v>UN</v>
          </cell>
          <cell r="E1082">
            <v>7.14</v>
          </cell>
          <cell r="F1082">
            <v>0.83</v>
          </cell>
          <cell r="G1082">
            <v>7.97</v>
          </cell>
          <cell r="H1082">
            <v>7.0000000000000007E-2</v>
          </cell>
        </row>
        <row r="1083">
          <cell r="C1083" t="str">
            <v>CABOS</v>
          </cell>
          <cell r="E1083" t="str">
            <v/>
          </cell>
          <cell r="F1083" t="str">
            <v/>
          </cell>
          <cell r="G1083" t="str">
            <v/>
          </cell>
        </row>
        <row r="1084">
          <cell r="C1084" t="str">
            <v>FIO DE COBRE ISOLADO PARALELO OU TORCIDO 2 X 1,5MM2</v>
          </cell>
          <cell r="D1084" t="str">
            <v>M</v>
          </cell>
          <cell r="E1084">
            <v>1.49</v>
          </cell>
          <cell r="F1084">
            <v>3.77</v>
          </cell>
          <cell r="G1084">
            <v>5.26</v>
          </cell>
          <cell r="H1084">
            <v>0.36</v>
          </cell>
        </row>
        <row r="1085">
          <cell r="C1085" t="str">
            <v>CABO DE COBRE ISOLADO PVC RESISTENTE A CHAMA 450/750 V 1,5 MM2 FORNECIMENTO E INSTALACAO</v>
          </cell>
          <cell r="D1085" t="str">
            <v>M</v>
          </cell>
          <cell r="E1085">
            <v>0.77</v>
          </cell>
          <cell r="F1085">
            <v>0.81</v>
          </cell>
          <cell r="G1085">
            <v>1.58</v>
          </cell>
          <cell r="H1085">
            <v>0.08</v>
          </cell>
        </row>
        <row r="1086">
          <cell r="C1086" t="str">
            <v>CABO DE COBRE ISOLADO PVC RESISTENTE A CHAMA 450/750 V 2,5 MM2 FORNECIMENTO E INSTALACAO</v>
          </cell>
          <cell r="D1086" t="str">
            <v>M</v>
          </cell>
          <cell r="E1086">
            <v>1.07</v>
          </cell>
          <cell r="F1086">
            <v>1.01</v>
          </cell>
          <cell r="G1086">
            <v>2.08</v>
          </cell>
          <cell r="H1086">
            <v>0.1</v>
          </cell>
        </row>
        <row r="1087">
          <cell r="C1087" t="str">
            <v>CABO DE COBRE ISOLADO PVC RESISTENTE A CHAMA 450/750 V 4 MM2 FORNECIMENTO E INSTALACAO</v>
          </cell>
          <cell r="D1087" t="str">
            <v>M</v>
          </cell>
          <cell r="E1087">
            <v>1.83</v>
          </cell>
          <cell r="F1087">
            <v>1.23</v>
          </cell>
          <cell r="G1087">
            <v>3.06</v>
          </cell>
          <cell r="H1087">
            <v>0.122</v>
          </cell>
        </row>
        <row r="1088">
          <cell r="C1088" t="str">
            <v>CABO DE COBRE ISOLADO PVC RESISTENTE A CHAMA 450/750 V 6 MM2 FORNECIMENTO E INSTALACAO</v>
          </cell>
          <cell r="D1088" t="str">
            <v>M</v>
          </cell>
          <cell r="E1088">
            <v>2.73</v>
          </cell>
          <cell r="F1088">
            <v>1.42</v>
          </cell>
          <cell r="G1088">
            <v>4.1500000000000004</v>
          </cell>
          <cell r="H1088">
            <v>0.14000000000000001</v>
          </cell>
        </row>
        <row r="1089">
          <cell r="C1089" t="str">
            <v>CABO DE COBRE ISOLADO PVC RESISTENTE A CHAMA 450/750 V 10 MM2 FORNECIMENTO E INSTALACAO</v>
          </cell>
          <cell r="D1089" t="str">
            <v>M</v>
          </cell>
          <cell r="E1089">
            <v>4.78</v>
          </cell>
          <cell r="F1089">
            <v>1.62</v>
          </cell>
          <cell r="G1089">
            <v>6.4</v>
          </cell>
          <cell r="H1089">
            <v>0.16</v>
          </cell>
        </row>
        <row r="1090">
          <cell r="C1090" t="str">
            <v>CABO DE COBRE ISOLADO PVC RESISTENTE A CHAMA 450/750 V 16 MM2 FORNECIMENTO E INSTALACAO</v>
          </cell>
          <cell r="D1090" t="str">
            <v>M</v>
          </cell>
          <cell r="E1090">
            <v>5.54</v>
          </cell>
          <cell r="F1090">
            <v>1.83</v>
          </cell>
          <cell r="G1090">
            <v>7.37</v>
          </cell>
          <cell r="H1090">
            <v>0.18</v>
          </cell>
        </row>
        <row r="1091">
          <cell r="C1091" t="str">
            <v>CABO DE COBRE ISOLADO PVC RESISTENTE A CHAMA 450/750 V 25 MM2 FORNECIMENTO E INSTALACAO</v>
          </cell>
          <cell r="D1091" t="str">
            <v>M</v>
          </cell>
          <cell r="E1091">
            <v>8.66</v>
          </cell>
          <cell r="F1091">
            <v>2.02</v>
          </cell>
          <cell r="G1091">
            <v>10.68</v>
          </cell>
          <cell r="H1091">
            <v>0.2</v>
          </cell>
        </row>
        <row r="1092">
          <cell r="C1092" t="str">
            <v>CABO DE COBRE ISOLADO PVC RESISTENTE A CHAMA 450/750 V 50 MM2 FORNECIMENTO E INSTALACAO</v>
          </cell>
          <cell r="D1092" t="str">
            <v>M</v>
          </cell>
          <cell r="E1092">
            <v>15.51</v>
          </cell>
          <cell r="F1092">
            <v>4.05</v>
          </cell>
          <cell r="G1092">
            <v>19.559999999999999</v>
          </cell>
          <cell r="H1092">
            <v>0.4</v>
          </cell>
        </row>
        <row r="1093">
          <cell r="C1093" t="str">
            <v>CABO DE COBRE ISOLADO PVC RESISTENTE A CHAMA 450/750 V 70 MM2 FORNECIMENTO E INSTALACAO</v>
          </cell>
          <cell r="D1093" t="str">
            <v>M</v>
          </cell>
          <cell r="E1093">
            <v>22.76</v>
          </cell>
          <cell r="F1093">
            <v>5.0599999999999996</v>
          </cell>
          <cell r="G1093">
            <v>27.82</v>
          </cell>
          <cell r="H1093">
            <v>0.5</v>
          </cell>
        </row>
        <row r="1094">
          <cell r="C1094" t="str">
            <v>CABO DE COBRE ISOLADO PVC RESISTENTE A CHAMA 450/750 V 95 MM2 FORNECIMENTO E INSTALACAO</v>
          </cell>
          <cell r="D1094" t="str">
            <v>M</v>
          </cell>
          <cell r="E1094">
            <v>30.67</v>
          </cell>
          <cell r="F1094">
            <v>6.07</v>
          </cell>
          <cell r="G1094">
            <v>36.74</v>
          </cell>
          <cell r="H1094">
            <v>0.6</v>
          </cell>
        </row>
        <row r="1095">
          <cell r="C1095" t="str">
            <v>CABO DE COBRE ISOLADO PVC RESISTENTE A CHAMA 450/750 V 120 MM2 FORNECIMENTO E INSTALACAO</v>
          </cell>
          <cell r="D1095" t="str">
            <v>M</v>
          </cell>
          <cell r="E1095">
            <v>38.22</v>
          </cell>
          <cell r="F1095">
            <v>7.08</v>
          </cell>
          <cell r="G1095">
            <v>45.3</v>
          </cell>
          <cell r="H1095">
            <v>0.7</v>
          </cell>
        </row>
        <row r="1096">
          <cell r="C1096" t="str">
            <v>CABO DE COBRE ISOLADO PVC RESISTENTE A CHAMA 450/750 V 150 MM2 FORNECIMENTO E INSTALACAO</v>
          </cell>
          <cell r="D1096" t="str">
            <v>M</v>
          </cell>
          <cell r="E1096">
            <v>46.18</v>
          </cell>
          <cell r="F1096">
            <v>8.1</v>
          </cell>
          <cell r="G1096">
            <v>54.28</v>
          </cell>
          <cell r="H1096">
            <v>0.8</v>
          </cell>
        </row>
        <row r="1097">
          <cell r="C1097" t="str">
            <v>CABO DE COBRE ISOLADO PVC RESISTENTE A CHAMA 450/750 V 185 MM2 FORNECIMENTO E INSTALACAO</v>
          </cell>
          <cell r="D1097" t="str">
            <v>M</v>
          </cell>
          <cell r="E1097">
            <v>57.76</v>
          </cell>
          <cell r="F1097">
            <v>9.11</v>
          </cell>
          <cell r="G1097">
            <v>66.87</v>
          </cell>
          <cell r="H1097">
            <v>0.9</v>
          </cell>
        </row>
        <row r="1098">
          <cell r="C1098" t="str">
            <v>CABO DE COBRE ISOLADO PVC RESISTENTE A CHAMA 450/750 V 240 MM2 FORNECIMENTO E INSTALACAO</v>
          </cell>
          <cell r="D1098" t="str">
            <v>M</v>
          </cell>
          <cell r="E1098">
            <v>75.19</v>
          </cell>
          <cell r="F1098">
            <v>10.119999999999999</v>
          </cell>
          <cell r="G1098">
            <v>85.31</v>
          </cell>
          <cell r="H1098">
            <v>1</v>
          </cell>
        </row>
        <row r="1099">
          <cell r="C1099" t="str">
            <v>CABO DE COBRE ISOLADO PVC RESISTENTE A CHAMA 450/750 V 300 MM2 FORNECIMENTO E INSTALACAO</v>
          </cell>
          <cell r="D1099" t="str">
            <v>M</v>
          </cell>
          <cell r="E1099">
            <v>91.41</v>
          </cell>
          <cell r="F1099">
            <v>11.12</v>
          </cell>
          <cell r="G1099">
            <v>102.53</v>
          </cell>
          <cell r="H1099">
            <v>1.1000000000000001</v>
          </cell>
        </row>
        <row r="1100">
          <cell r="C1100" t="str">
            <v>CABO DE COBRE ISOLADO PVC RESISTENTE A CHAMA 450/750 V 35 MM2 FORNECIMENTO E INSTALACAO</v>
          </cell>
          <cell r="D1100" t="str">
            <v>M</v>
          </cell>
          <cell r="E1100">
            <v>11.48</v>
          </cell>
          <cell r="F1100">
            <v>3.04</v>
          </cell>
          <cell r="G1100">
            <v>14.52</v>
          </cell>
          <cell r="H1100">
            <v>0.3</v>
          </cell>
        </row>
        <row r="1101">
          <cell r="C1101" t="str">
            <v>CABO DE COBRE ISOLAMENTO TERMOPLASTICO 0,6/1KV 1,5MM2 ANTI-CHAMA - FORNECIMENTO E INSTALACAO</v>
          </cell>
          <cell r="D1101" t="str">
            <v>M</v>
          </cell>
          <cell r="E1101">
            <v>1.06</v>
          </cell>
          <cell r="F1101">
            <v>0.83</v>
          </cell>
          <cell r="G1101">
            <v>1.89</v>
          </cell>
          <cell r="H1101">
            <v>0.08</v>
          </cell>
        </row>
        <row r="1102">
          <cell r="C1102" t="str">
            <v>CABO DE COBRE ISOLAMENTO TERMOPLASTICO 0,6/1KV 2,5MM2 ANTI-CHAMA - FORNECIMENTO E INSTALACAO</v>
          </cell>
          <cell r="D1102" t="str">
            <v>M</v>
          </cell>
          <cell r="E1102">
            <v>1.36</v>
          </cell>
          <cell r="F1102">
            <v>1.04</v>
          </cell>
          <cell r="G1102">
            <v>2.4</v>
          </cell>
          <cell r="H1102">
            <v>0.1</v>
          </cell>
        </row>
        <row r="1103">
          <cell r="C1103" t="str">
            <v>CABO DE COBRE ISOLAMENTO TERMOPLASTICO ANTI-CHAMA 0,6/1KV 4MM2 - FORNECIMENTO E INSTALACAO</v>
          </cell>
          <cell r="D1103" t="str">
            <v>M</v>
          </cell>
          <cell r="E1103">
            <v>2.27</v>
          </cell>
          <cell r="F1103">
            <v>1.27</v>
          </cell>
          <cell r="G1103">
            <v>3.54</v>
          </cell>
          <cell r="H1103">
            <v>0.122</v>
          </cell>
        </row>
        <row r="1104">
          <cell r="C1104" t="str">
            <v>CABO DE COBRE ISOLAMENTO TERMOPLASTICO ANTI-CHAMA 0,6/1KV 6MM2 - FORNECIMENTO E INSTALACAO</v>
          </cell>
          <cell r="D1104" t="str">
            <v>M</v>
          </cell>
          <cell r="E1104">
            <v>2.83</v>
          </cell>
          <cell r="F1104">
            <v>1.47</v>
          </cell>
          <cell r="G1104">
            <v>4.3</v>
          </cell>
          <cell r="H1104">
            <v>0.14000000000000001</v>
          </cell>
        </row>
        <row r="1105">
          <cell r="C1105" t="str">
            <v>CABO DE COBRE ISOLAMENTO TERMOPLASTICO ANTI-CHAMA 0,6/1KV 10MM2 - FORNECIMENTO E INSTALACAO</v>
          </cell>
          <cell r="D1105" t="str">
            <v>M</v>
          </cell>
          <cell r="E1105">
            <v>4.33</v>
          </cell>
          <cell r="F1105">
            <v>1.68</v>
          </cell>
          <cell r="G1105">
            <v>6.01</v>
          </cell>
          <cell r="H1105">
            <v>0.16</v>
          </cell>
        </row>
        <row r="1106">
          <cell r="C1106" t="str">
            <v>CABO DE COBRE ISOLAMENTO TERMOPLASTICO ANTI-CHAMA 0,6/1KV 16MM2 - FORNECIMENTO E INSTALACAO</v>
          </cell>
          <cell r="D1106" t="str">
            <v>M</v>
          </cell>
          <cell r="E1106">
            <v>6.49</v>
          </cell>
          <cell r="F1106">
            <v>1.89</v>
          </cell>
          <cell r="G1106">
            <v>8.3800000000000008</v>
          </cell>
          <cell r="H1106">
            <v>0.18</v>
          </cell>
        </row>
        <row r="1107">
          <cell r="C1107" t="str">
            <v>CABO DE COBRE ISOLAMENTO TERMOPLASTICO ANTI-CHAMA 0,6/1KV 25MM2 - FORNECIMENTO E INSTALACAO</v>
          </cell>
          <cell r="D1107" t="str">
            <v>M</v>
          </cell>
          <cell r="E1107">
            <v>10.02</v>
          </cell>
          <cell r="F1107">
            <v>2.09</v>
          </cell>
          <cell r="G1107">
            <v>12.11</v>
          </cell>
          <cell r="H1107">
            <v>0.2</v>
          </cell>
        </row>
        <row r="1108">
          <cell r="C1108" t="str">
            <v>CABO DE COBRE ISOLAMENTO TERMOPLASTICO ANTI-CHAMA 0,6/1KV 35MM2 - FORNECIMENTO E INSTALACAO</v>
          </cell>
          <cell r="D1108" t="str">
            <v>M</v>
          </cell>
          <cell r="E1108">
            <v>13.19</v>
          </cell>
          <cell r="F1108">
            <v>3.14</v>
          </cell>
          <cell r="G1108">
            <v>16.329999999999998</v>
          </cell>
          <cell r="H1108">
            <v>0.3</v>
          </cell>
        </row>
        <row r="1109">
          <cell r="C1109" t="str">
            <v>CABO DE COBRE ISOLAMENTO TERMOPLASTICO ANTI-CHAMA 0,6/1KV 50MM2 - FORNECIMENTO E INSTALACAO</v>
          </cell>
          <cell r="D1109" t="str">
            <v>M</v>
          </cell>
          <cell r="E1109">
            <v>17.87</v>
          </cell>
          <cell r="F1109">
            <v>4.1900000000000004</v>
          </cell>
          <cell r="G1109">
            <v>22.06</v>
          </cell>
          <cell r="H1109">
            <v>0.4</v>
          </cell>
        </row>
        <row r="1110">
          <cell r="C1110" t="str">
            <v>CABO DE COBRE ISOLAMENTO TERMOPLASTICO ANTI-CHAMA 0,6/1KV 70MM2 - FORNECIMENTO E INSTALACAO</v>
          </cell>
          <cell r="D1110" t="str">
            <v>M</v>
          </cell>
          <cell r="E1110">
            <v>24.98</v>
          </cell>
          <cell r="F1110">
            <v>5.23</v>
          </cell>
          <cell r="G1110">
            <v>30.21</v>
          </cell>
          <cell r="H1110">
            <v>0.5</v>
          </cell>
        </row>
        <row r="1111">
          <cell r="C1111" t="str">
            <v>CABO DE COBRE ISOLAMENTO TERMOPLASTICO ANTI-CHAMA 0,6/1KV 95MM2 - FORNECIMENTO E INSTALACAO</v>
          </cell>
          <cell r="D1111" t="str">
            <v>M</v>
          </cell>
          <cell r="E1111">
            <v>35</v>
          </cell>
          <cell r="F1111">
            <v>6.28</v>
          </cell>
          <cell r="G1111">
            <v>41.28</v>
          </cell>
          <cell r="H1111">
            <v>0.6</v>
          </cell>
        </row>
        <row r="1112">
          <cell r="C1112" t="str">
            <v>CABO DE COBRE ISOLAMENTO TERMOPLASTICO ANTI-CHAMA 0,6/1KV 120MM2 - FORNECIMENTO E INSTALACAO</v>
          </cell>
          <cell r="D1112" t="str">
            <v>M</v>
          </cell>
          <cell r="E1112">
            <v>40.44</v>
          </cell>
          <cell r="F1112">
            <v>7.32</v>
          </cell>
          <cell r="G1112">
            <v>47.76</v>
          </cell>
          <cell r="H1112">
            <v>0.7</v>
          </cell>
        </row>
        <row r="1113">
          <cell r="C1113" t="str">
            <v>CABO DE COBRE ISOLAMENTO TERMOPLASTICO ANTI-CHAMA 0,6/1KV 150MM2 - FORNECIMENTO E INSTALACAO</v>
          </cell>
          <cell r="D1113" t="str">
            <v>M</v>
          </cell>
          <cell r="E1113">
            <v>51.37</v>
          </cell>
          <cell r="F1113">
            <v>8.3800000000000008</v>
          </cell>
          <cell r="G1113">
            <v>59.75</v>
          </cell>
          <cell r="H1113">
            <v>0.8</v>
          </cell>
        </row>
        <row r="1114">
          <cell r="C1114" t="str">
            <v>CABO DE COBRE ISOLAMENTO TERMOPLASTICO ANTI-CHAMA 0,6/1KV 185MM2 - FORNECIMENTO E INSTALACAO</v>
          </cell>
          <cell r="D1114" t="str">
            <v>M</v>
          </cell>
          <cell r="E1114">
            <v>62.95</v>
          </cell>
          <cell r="F1114">
            <v>9.42</v>
          </cell>
          <cell r="G1114">
            <v>72.37</v>
          </cell>
          <cell r="H1114">
            <v>0.9</v>
          </cell>
        </row>
        <row r="1115">
          <cell r="C1115" t="str">
            <v>CABO DE COBRE ISOLAMENTO TERMOPLASTICO ANTI-CHAMA 0,6/1KV 240MM2 - FORNECIMENTO E INSTALACAO</v>
          </cell>
          <cell r="D1115" t="str">
            <v>M</v>
          </cell>
          <cell r="E1115">
            <v>85.26</v>
          </cell>
          <cell r="F1115">
            <v>10.47</v>
          </cell>
          <cell r="G1115">
            <v>95.73</v>
          </cell>
          <cell r="H1115">
            <v>1</v>
          </cell>
        </row>
        <row r="1116">
          <cell r="C1116" t="str">
            <v>CABO DE COBRE ISOLAMENTO TERMOPLASTICO ANTI-CHAMA 0,6/1KV 300MM2 - FORNECIMENTO E INSTALACAO</v>
          </cell>
          <cell r="D1116" t="str">
            <v>M</v>
          </cell>
          <cell r="E1116">
            <v>101.43</v>
          </cell>
          <cell r="F1116">
            <v>11.51</v>
          </cell>
          <cell r="G1116">
            <v>112.94</v>
          </cell>
          <cell r="H1116">
            <v>1.1000000000000001</v>
          </cell>
        </row>
        <row r="1117">
          <cell r="C1117" t="str">
            <v>CONDULETES</v>
          </cell>
          <cell r="E1117" t="str">
            <v/>
          </cell>
          <cell r="F1117" t="str">
            <v/>
          </cell>
          <cell r="G1117" t="str">
            <v/>
          </cell>
        </row>
        <row r="1118">
          <cell r="C1118" t="str">
            <v>CONDULETE 1/2" EM LIGA DE ALUMINIO FUNDIDO TIPO B - FORNECIMENTO E INSTALACAO</v>
          </cell>
          <cell r="D1118" t="str">
            <v>UN</v>
          </cell>
          <cell r="E1118">
            <v>8.36</v>
          </cell>
          <cell r="F1118">
            <v>2.37</v>
          </cell>
          <cell r="G1118">
            <v>10.73</v>
          </cell>
          <cell r="H1118">
            <v>0.2</v>
          </cell>
        </row>
        <row r="1119">
          <cell r="C1119" t="str">
            <v>CONDULETE 3/4" EM LIGA DE ALUMINIO FUNDIDO TIPO "B" - FORNECIMENTO E INSTALACAO</v>
          </cell>
          <cell r="D1119" t="str">
            <v>UN</v>
          </cell>
          <cell r="E1119">
            <v>9.2200000000000006</v>
          </cell>
          <cell r="F1119">
            <v>2.96</v>
          </cell>
          <cell r="G1119">
            <v>12.18</v>
          </cell>
          <cell r="H1119">
            <v>0.25</v>
          </cell>
        </row>
        <row r="1120">
          <cell r="C1120" t="str">
            <v>CONDULETE 1" EM LIGA DE ALUMINIO FUNDIDO TIPO "B" - FORNECIMENTO E INSTALACAO</v>
          </cell>
          <cell r="D1120" t="str">
            <v>UN</v>
          </cell>
          <cell r="E1120">
            <v>13.54</v>
          </cell>
          <cell r="F1120">
            <v>3.55</v>
          </cell>
          <cell r="G1120">
            <v>17.09</v>
          </cell>
          <cell r="H1120">
            <v>0.3</v>
          </cell>
        </row>
        <row r="1121">
          <cell r="C1121" t="str">
            <v>CONDULETE 1/2" EM LIGA DE ALUMINIO FUNDIDO TIPO "C" - FORNECIMENTO E INSTALACAO</v>
          </cell>
          <cell r="D1121" t="str">
            <v>UN</v>
          </cell>
          <cell r="E1121">
            <v>9.36</v>
          </cell>
          <cell r="F1121">
            <v>2.37</v>
          </cell>
          <cell r="G1121">
            <v>11.73</v>
          </cell>
          <cell r="H1121">
            <v>0.2</v>
          </cell>
        </row>
        <row r="1122">
          <cell r="C1122" t="str">
            <v>CONDULETE 3/4" EM LIGA DE ALUMINIO FUNDIDO TIPO"C" - FORNECIMENTO E INSTALACAO</v>
          </cell>
          <cell r="D1122" t="str">
            <v>UN</v>
          </cell>
          <cell r="E1122">
            <v>9.3699999999999992</v>
          </cell>
          <cell r="F1122">
            <v>2.96</v>
          </cell>
          <cell r="G1122">
            <v>12.33</v>
          </cell>
          <cell r="H1122">
            <v>0.25</v>
          </cell>
        </row>
        <row r="1123">
          <cell r="C1123" t="str">
            <v>CONDULETE 1" EM LIGA DE ALUMINIO FUNDIDO TIPO "C" - FORNECIMENTO E INSTALACAO</v>
          </cell>
          <cell r="D1123" t="str">
            <v>UN</v>
          </cell>
          <cell r="E1123">
            <v>14.87</v>
          </cell>
          <cell r="F1123">
            <v>3.55</v>
          </cell>
          <cell r="G1123">
            <v>18.420000000000002</v>
          </cell>
          <cell r="H1123">
            <v>0.3</v>
          </cell>
        </row>
        <row r="1124">
          <cell r="C1124" t="str">
            <v>CONDULETE 1/2" EM LIGA DE ALUMINIO FUNDIDO TIPO "E" - FORNECIMENTO E INSTALACAO</v>
          </cell>
          <cell r="D1124" t="str">
            <v>UN</v>
          </cell>
          <cell r="E1124">
            <v>7.7</v>
          </cell>
          <cell r="F1124">
            <v>2.37</v>
          </cell>
          <cell r="G1124">
            <v>10.07</v>
          </cell>
          <cell r="H1124">
            <v>0.2</v>
          </cell>
        </row>
        <row r="1125">
          <cell r="C1125" t="str">
            <v>CONDULETE 3/4" EM LIGA DE ALUMINIO FUNDIDO TIPO "E" - FORNECIMENTO E INSTALACAO</v>
          </cell>
          <cell r="D1125" t="str">
            <v>UN</v>
          </cell>
          <cell r="E1125">
            <v>8.39</v>
          </cell>
          <cell r="F1125">
            <v>2.96</v>
          </cell>
          <cell r="G1125">
            <v>11.35</v>
          </cell>
          <cell r="H1125">
            <v>0.25</v>
          </cell>
        </row>
        <row r="1126">
          <cell r="C1126" t="str">
            <v>CONDULETE 1" EM LIGA DE ALUMINIO FUNDIDO TIPO "E" - FORNECIMENTO E INSTALACAO</v>
          </cell>
          <cell r="D1126" t="str">
            <v>UN</v>
          </cell>
          <cell r="E1126">
            <v>13.85</v>
          </cell>
          <cell r="F1126">
            <v>3.55</v>
          </cell>
          <cell r="G1126">
            <v>17.399999999999999</v>
          </cell>
          <cell r="H1126">
            <v>0.3</v>
          </cell>
        </row>
        <row r="1127">
          <cell r="C1127" t="str">
            <v xml:space="preserve">CONDULETE EM ALUMINIO FUNDIDO 2" TIPO "E" - FORNECIMENTO E INSTALACAO </v>
          </cell>
          <cell r="D1127" t="str">
            <v>UN</v>
          </cell>
          <cell r="E1127">
            <v>43.35</v>
          </cell>
          <cell r="F1127">
            <v>5.92</v>
          </cell>
          <cell r="G1127">
            <v>49.27</v>
          </cell>
          <cell r="H1127">
            <v>0.5</v>
          </cell>
        </row>
        <row r="1128">
          <cell r="C1128" t="str">
            <v xml:space="preserve">CONDULETE EM ALUMINIO FUNDIDO 3" TIPO "E" - FORNECIMENTO E INSTALACAO </v>
          </cell>
          <cell r="D1128" t="str">
            <v>UN</v>
          </cell>
          <cell r="E1128">
            <v>93.66</v>
          </cell>
          <cell r="F1128">
            <v>5.92</v>
          </cell>
          <cell r="G1128">
            <v>99.58</v>
          </cell>
          <cell r="H1128">
            <v>0.5</v>
          </cell>
        </row>
        <row r="1129">
          <cell r="C1129" t="str">
            <v>CONDULETE 1/2" EM LIGA DE ALUMINIO FUNDIDO TIPO"LB" - FORNECIMENTO E INSTALACAO</v>
          </cell>
          <cell r="D1129" t="str">
            <v>UN</v>
          </cell>
          <cell r="E1129">
            <v>8.64</v>
          </cell>
          <cell r="F1129">
            <v>2.37</v>
          </cell>
          <cell r="G1129">
            <v>11.01</v>
          </cell>
          <cell r="H1129">
            <v>0.2</v>
          </cell>
        </row>
        <row r="1130">
          <cell r="C1130" t="str">
            <v>CONDULETE 3/4" EM LIGA DE ALUMINIO FUNDIDO TIPO"LB" - FORNECIMENTO E INSTALACAO</v>
          </cell>
          <cell r="D1130" t="str">
            <v>UN</v>
          </cell>
          <cell r="E1130">
            <v>9.43</v>
          </cell>
          <cell r="F1130">
            <v>2.96</v>
          </cell>
          <cell r="G1130">
            <v>12.39</v>
          </cell>
          <cell r="H1130">
            <v>0.25</v>
          </cell>
        </row>
        <row r="1131">
          <cell r="C1131" t="str">
            <v>CONDULETE 1" EM LIGA DE ALUMINIO FUNDIDO TIPO"LB" - FORNECIMENTO E INSTALACAO</v>
          </cell>
          <cell r="D1131" t="str">
            <v>UN</v>
          </cell>
          <cell r="E1131">
            <v>14.59</v>
          </cell>
          <cell r="F1131">
            <v>3.55</v>
          </cell>
          <cell r="G1131">
            <v>18.14</v>
          </cell>
          <cell r="H1131">
            <v>0.3</v>
          </cell>
        </row>
        <row r="1132">
          <cell r="C1132" t="str">
            <v>CONDULETE 1/2" EM LIGA DE ALUMINIO FUNDIDO TIPO"LL" - FORNECIMENTO E INSTALACAO</v>
          </cell>
          <cell r="D1132" t="str">
            <v>UN</v>
          </cell>
          <cell r="E1132">
            <v>8.64</v>
          </cell>
          <cell r="F1132">
            <v>2.37</v>
          </cell>
          <cell r="G1132">
            <v>11.01</v>
          </cell>
          <cell r="H1132">
            <v>0.2</v>
          </cell>
        </row>
        <row r="1133">
          <cell r="C1133" t="str">
            <v>CONDULETE 3/4" EM LIGA DE ALUMINIO FUNDIDO TIPO"LL" - FORNECIMENTO E INSTALACAO</v>
          </cell>
          <cell r="D1133" t="str">
            <v>UN</v>
          </cell>
          <cell r="E1133">
            <v>9.43</v>
          </cell>
          <cell r="F1133">
            <v>2.96</v>
          </cell>
          <cell r="G1133">
            <v>12.39</v>
          </cell>
          <cell r="H1133">
            <v>0.25</v>
          </cell>
        </row>
        <row r="1134">
          <cell r="C1134" t="str">
            <v>CONDULETE 1" EM LIGA DE ALUMINIO FUNDIDO TIPO"LL" - FORNECIMENTO E INSTALACAO</v>
          </cell>
          <cell r="D1134" t="str">
            <v>UN</v>
          </cell>
          <cell r="E1134">
            <v>14.59</v>
          </cell>
          <cell r="F1134">
            <v>3.55</v>
          </cell>
          <cell r="G1134">
            <v>18.14</v>
          </cell>
          <cell r="H1134">
            <v>0.3</v>
          </cell>
        </row>
        <row r="1135">
          <cell r="C1135" t="str">
            <v>CONDULETE EM LIGA DE ALUMINIO TIPO "LR" 3/4" - FORNECIMENTO E INSTALACAO</v>
          </cell>
          <cell r="D1135" t="str">
            <v>UN</v>
          </cell>
          <cell r="E1135">
            <v>8.61</v>
          </cell>
          <cell r="F1135">
            <v>6.28</v>
          </cell>
          <cell r="G1135">
            <v>14.89</v>
          </cell>
          <cell r="H1135">
            <v>0.6</v>
          </cell>
        </row>
        <row r="1136">
          <cell r="C1136" t="str">
            <v xml:space="preserve">CONDULETE EM LIGA DE ALUMINIO TIPO "LR" 1" - FORNECIMENTO E INSTALACAO </v>
          </cell>
          <cell r="D1136" t="str">
            <v>UN</v>
          </cell>
          <cell r="E1136">
            <v>13.35</v>
          </cell>
          <cell r="F1136">
            <v>6.28</v>
          </cell>
          <cell r="G1136">
            <v>19.63</v>
          </cell>
          <cell r="H1136">
            <v>0.6</v>
          </cell>
        </row>
        <row r="1137">
          <cell r="C1137" t="str">
            <v>CONDULETE 1/2" EM LIGA DE ALUMINIO FUNDIDO TIPO "X" - FORNECIMENTO E INSTALACAO</v>
          </cell>
          <cell r="D1137" t="str">
            <v>UN</v>
          </cell>
          <cell r="E1137">
            <v>10.45</v>
          </cell>
          <cell r="F1137">
            <v>2.37</v>
          </cell>
          <cell r="G1137">
            <v>12.82</v>
          </cell>
          <cell r="H1137">
            <v>0.2</v>
          </cell>
        </row>
        <row r="1138">
          <cell r="C1138" t="str">
            <v>CONDULETE 3/4" EM LIGA DE ALUMINIO FUNDIDO TIPO "X" - FORNECIMENTO E INSTALACAO</v>
          </cell>
          <cell r="D1138" t="str">
            <v>UN</v>
          </cell>
          <cell r="E1138">
            <v>11.4</v>
          </cell>
          <cell r="F1138">
            <v>2.96</v>
          </cell>
          <cell r="G1138">
            <v>14.36</v>
          </cell>
          <cell r="H1138">
            <v>0.25</v>
          </cell>
        </row>
        <row r="1139">
          <cell r="C1139" t="str">
            <v>CONDULETE 1" EM LIGA DE ALUMINIO FUNDIDO TIPO "X" - FORNECIMENTO E INSTALACAO</v>
          </cell>
          <cell r="D1139" t="str">
            <v>UN</v>
          </cell>
          <cell r="E1139">
            <v>19.62</v>
          </cell>
          <cell r="F1139">
            <v>3.55</v>
          </cell>
          <cell r="G1139">
            <v>23.17</v>
          </cell>
          <cell r="H1139">
            <v>0.3</v>
          </cell>
        </row>
        <row r="1140">
          <cell r="C1140" t="str">
            <v>CONDULETE 1/2" EM LIGA DE ALUMINIO FUNDIDO TIPO "T" - FORNECIMENTO E INSTALACAO</v>
          </cell>
          <cell r="D1140" t="str">
            <v>UN</v>
          </cell>
          <cell r="E1140">
            <v>10.17</v>
          </cell>
          <cell r="F1140">
            <v>2.37</v>
          </cell>
          <cell r="G1140">
            <v>12.54</v>
          </cell>
          <cell r="H1140">
            <v>0.2</v>
          </cell>
        </row>
        <row r="1141">
          <cell r="C1141" t="str">
            <v>CONDULETE 3/4" EM LIGA DE ALUMINIO FUNDIDO TIPO "T" - FORNECIMENTO E INSTALACAO</v>
          </cell>
          <cell r="D1141" t="str">
            <v>UN</v>
          </cell>
          <cell r="E1141">
            <v>10.44</v>
          </cell>
          <cell r="F1141">
            <v>2.96</v>
          </cell>
          <cell r="G1141">
            <v>13.4</v>
          </cell>
          <cell r="H1141">
            <v>0.25</v>
          </cell>
        </row>
        <row r="1142">
          <cell r="C1142" t="str">
            <v>CONDULETE 1" EM LIGA DE ALUMINIO FUNDIDO TIPO "T" - FORNECIMENTO E INSTALACAO</v>
          </cell>
          <cell r="D1142" t="str">
            <v>UN</v>
          </cell>
          <cell r="E1142">
            <v>17.59</v>
          </cell>
          <cell r="F1142">
            <v>3.55</v>
          </cell>
          <cell r="G1142">
            <v>21.14</v>
          </cell>
          <cell r="H1142">
            <v>0.3</v>
          </cell>
        </row>
        <row r="1143">
          <cell r="C1143" t="str">
            <v>CONDULETE PVC TIPO "B" 1/2" SEM TAMPA - FORNECIMENTO E INSTALACAO</v>
          </cell>
          <cell r="D1143" t="str">
            <v>UN</v>
          </cell>
          <cell r="E1143">
            <v>6.5</v>
          </cell>
          <cell r="F1143">
            <v>6.28</v>
          </cell>
          <cell r="G1143">
            <v>12.78</v>
          </cell>
          <cell r="H1143">
            <v>0.6</v>
          </cell>
        </row>
        <row r="1144">
          <cell r="C1144" t="str">
            <v xml:space="preserve">CONDULETE PVC TIPO "B" 3/4 SEM TAMPA - FORNECIMENTO E INSTALACAO </v>
          </cell>
          <cell r="D1144" t="str">
            <v>UN</v>
          </cell>
          <cell r="E1144">
            <v>6.45</v>
          </cell>
          <cell r="F1144">
            <v>6.28</v>
          </cell>
          <cell r="G1144">
            <v>12.73</v>
          </cell>
          <cell r="H1144">
            <v>0.6</v>
          </cell>
        </row>
        <row r="1145">
          <cell r="C1145" t="str">
            <v>CONDULETE PVC TIPO "LL" 1/2" SEM TAMPA - FORNECIMENTO E INSTALACAO</v>
          </cell>
          <cell r="D1145" t="str">
            <v>UN</v>
          </cell>
          <cell r="E1145">
            <v>4.53</v>
          </cell>
          <cell r="F1145">
            <v>6.28</v>
          </cell>
          <cell r="G1145">
            <v>10.81</v>
          </cell>
          <cell r="H1145">
            <v>0.6</v>
          </cell>
        </row>
        <row r="1146">
          <cell r="C1146" t="str">
            <v xml:space="preserve">CONDULETE PVC TIPO "LL" 3/4 SEM TAMPA - FORNECIMENTO E INSTALACAO </v>
          </cell>
          <cell r="D1146" t="str">
            <v>UN</v>
          </cell>
          <cell r="E1146">
            <v>4.3899999999999997</v>
          </cell>
          <cell r="F1146">
            <v>6.28</v>
          </cell>
          <cell r="G1146">
            <v>10.67</v>
          </cell>
          <cell r="H1146">
            <v>0.6</v>
          </cell>
        </row>
        <row r="1147">
          <cell r="C1147" t="str">
            <v>CONDULETE PVC TIPO "TB" 1/2" SEM TAMPA - FORNECIMENTO E INSTALACAO</v>
          </cell>
          <cell r="D1147" t="str">
            <v>UN</v>
          </cell>
          <cell r="E1147">
            <v>10.51</v>
          </cell>
          <cell r="F1147">
            <v>6.28</v>
          </cell>
          <cell r="G1147">
            <v>16.79</v>
          </cell>
          <cell r="H1147">
            <v>0.6</v>
          </cell>
        </row>
        <row r="1148">
          <cell r="C1148" t="str">
            <v>CONDULETE PVC TIPO "TB" 3/4 SEM TAMPA - FORNECIMENTO E INSTALACAO</v>
          </cell>
          <cell r="D1148" t="str">
            <v>UN</v>
          </cell>
          <cell r="E1148">
            <v>10.65</v>
          </cell>
          <cell r="F1148">
            <v>6.28</v>
          </cell>
          <cell r="G1148">
            <v>16.93</v>
          </cell>
          <cell r="H1148">
            <v>0.6</v>
          </cell>
        </row>
        <row r="1149">
          <cell r="C1149" t="str">
            <v>CONDULETE PVC TIPO "LB" 1/2" SEM TAMPA - FORNECIMENTO E INSTALACAO</v>
          </cell>
          <cell r="D1149" t="str">
            <v>UN</v>
          </cell>
          <cell r="E1149">
            <v>4.3099999999999996</v>
          </cell>
          <cell r="F1149">
            <v>6.28</v>
          </cell>
          <cell r="G1149">
            <v>10.59</v>
          </cell>
          <cell r="H1149">
            <v>0.6</v>
          </cell>
        </row>
        <row r="1150">
          <cell r="C1150" t="str">
            <v>CONDULETE PVC TIPO "LB" 3/4" SEM TAMPA - FORNECIMENTO E INSTALACAO</v>
          </cell>
          <cell r="D1150" t="str">
            <v>UN</v>
          </cell>
          <cell r="E1150">
            <v>4.3600000000000003</v>
          </cell>
          <cell r="F1150">
            <v>6.28</v>
          </cell>
          <cell r="G1150">
            <v>10.64</v>
          </cell>
          <cell r="H1150">
            <v>0.6</v>
          </cell>
        </row>
        <row r="1151">
          <cell r="C1151" t="str">
            <v>CONDULETE PVC TIPO "TA" 3/4" SEM TAMPA - FORNECIMENTO E INSTALACAO</v>
          </cell>
          <cell r="D1151" t="str">
            <v>UN</v>
          </cell>
          <cell r="E1151">
            <v>12.57</v>
          </cell>
          <cell r="F1151">
            <v>6.28</v>
          </cell>
          <cell r="G1151">
            <v>18.850000000000001</v>
          </cell>
          <cell r="H1151">
            <v>0.6</v>
          </cell>
        </row>
        <row r="1152">
          <cell r="C1152" t="str">
            <v>CONDULETE PVC TIPO "XA" 3/4" SEM TAMPA - FORNECIMENTO E INSTALACAO</v>
          </cell>
          <cell r="D1152" t="str">
            <v>UN</v>
          </cell>
          <cell r="E1152">
            <v>10.9</v>
          </cell>
          <cell r="F1152">
            <v>6.28</v>
          </cell>
          <cell r="G1152">
            <v>17.18</v>
          </cell>
          <cell r="H1152">
            <v>0.6</v>
          </cell>
        </row>
        <row r="1153">
          <cell r="C1153" t="str">
            <v>ELETROCALHAS E CANALETAS EM ALUMÍNIO</v>
          </cell>
          <cell r="E1153" t="str">
            <v/>
          </cell>
          <cell r="F1153" t="str">
            <v/>
          </cell>
          <cell r="G1153" t="str">
            <v/>
          </cell>
        </row>
        <row r="1154">
          <cell r="C1154" t="str">
            <v>CAIXAS</v>
          </cell>
          <cell r="E1154" t="str">
            <v/>
          </cell>
          <cell r="F1154" t="str">
            <v/>
          </cell>
          <cell r="G1154" t="str">
            <v/>
          </cell>
        </row>
        <row r="1155">
          <cell r="C1155" t="str">
            <v>CAIXA DE PROTECAO PARA MEDIDOR MONOFASICO, FORNECIMENTO E INSTALACAO</v>
          </cell>
          <cell r="D1155" t="str">
            <v>UN</v>
          </cell>
          <cell r="E1155">
            <v>43.64</v>
          </cell>
          <cell r="F1155">
            <v>27.11</v>
          </cell>
          <cell r="G1155">
            <v>70.75</v>
          </cell>
          <cell r="H1155">
            <v>2.68</v>
          </cell>
        </row>
        <row r="1156">
          <cell r="C1156" t="str">
            <v>CAIXA DE MEDICAO PADRAO CONCESSIONARIA LOCAL ALTA TENSAO - FORNECIMENTO E INSTALACAO.</v>
          </cell>
          <cell r="D1156" t="str">
            <v>UN</v>
          </cell>
          <cell r="E1156">
            <v>276.3</v>
          </cell>
          <cell r="F1156">
            <v>121.38</v>
          </cell>
          <cell r="G1156">
            <v>397.68</v>
          </cell>
          <cell r="H1156">
            <v>12</v>
          </cell>
        </row>
        <row r="1157">
          <cell r="C1157" t="str">
            <v>CAIXA DE PASSAGEM PVC 4X4"</v>
          </cell>
          <cell r="D1157" t="str">
            <v>UN</v>
          </cell>
          <cell r="E1157">
            <v>2.66</v>
          </cell>
          <cell r="F1157">
            <v>3.14</v>
          </cell>
          <cell r="G1157">
            <v>5.8</v>
          </cell>
          <cell r="H1157">
            <v>0.3</v>
          </cell>
        </row>
        <row r="1158">
          <cell r="C1158" t="str">
            <v>CAIXA DE PASSAGEM PVC 4X2"</v>
          </cell>
          <cell r="D1158" t="str">
            <v>UN</v>
          </cell>
          <cell r="E1158">
            <v>1.67</v>
          </cell>
          <cell r="F1158">
            <v>3.14</v>
          </cell>
          <cell r="G1158">
            <v>4.8099999999999996</v>
          </cell>
          <cell r="H1158">
            <v>0.3</v>
          </cell>
        </row>
        <row r="1159">
          <cell r="C1159" t="str">
            <v>CAIXA DE PASSAGEM PVC 3" OCTOGONAL</v>
          </cell>
          <cell r="D1159" t="str">
            <v>UN</v>
          </cell>
          <cell r="E1159">
            <v>4.55</v>
          </cell>
          <cell r="F1159">
            <v>3.14</v>
          </cell>
          <cell r="G1159">
            <v>7.69</v>
          </cell>
          <cell r="H1159">
            <v>0.3</v>
          </cell>
        </row>
        <row r="1160">
          <cell r="C1160" t="str">
            <v>CAIXA METALICA OCTOGONAL 4X4" FUNDO MOVEL</v>
          </cell>
          <cell r="D1160" t="str">
            <v>UN</v>
          </cell>
          <cell r="E1160">
            <v>1.4</v>
          </cell>
          <cell r="F1160">
            <v>3.14</v>
          </cell>
          <cell r="G1160">
            <v>4.54</v>
          </cell>
          <cell r="H1160">
            <v>0.3</v>
          </cell>
        </row>
        <row r="1161">
          <cell r="C1161" t="str">
            <v>CAIXA METALICA SEXTAVADA (HEXAGONAL) 3X3"</v>
          </cell>
          <cell r="D1161" t="str">
            <v>UN</v>
          </cell>
          <cell r="E1161">
            <v>1.17</v>
          </cell>
          <cell r="F1161">
            <v>3.14</v>
          </cell>
          <cell r="G1161">
            <v>4.3099999999999996</v>
          </cell>
          <cell r="H1161">
            <v>0.3</v>
          </cell>
        </row>
        <row r="1162">
          <cell r="C1162" t="str">
            <v>CAIXA DE PASSAGEM 4X2" EM FERRO GALVANIZADO</v>
          </cell>
          <cell r="D1162" t="str">
            <v>UN</v>
          </cell>
          <cell r="E1162">
            <v>0.7</v>
          </cell>
          <cell r="F1162">
            <v>3.14</v>
          </cell>
          <cell r="G1162">
            <v>3.84</v>
          </cell>
          <cell r="H1162">
            <v>0.3</v>
          </cell>
        </row>
        <row r="1163">
          <cell r="C1163" t="str">
            <v>CAIXA DE PASSAGEM 4X4" EM FERRO GALVANIZADO</v>
          </cell>
          <cell r="D1163" t="str">
            <v>UN</v>
          </cell>
          <cell r="E1163">
            <v>1.17</v>
          </cell>
          <cell r="F1163">
            <v>3.14</v>
          </cell>
          <cell r="G1163">
            <v>4.3099999999999996</v>
          </cell>
          <cell r="H1163">
            <v>0.3</v>
          </cell>
        </row>
        <row r="1164">
          <cell r="C1164" t="str">
            <v>CAIXA DE PASSAGEM 20X20X25 FUNDO BRITA COM TAMPA</v>
          </cell>
          <cell r="D1164" t="str">
            <v>UN</v>
          </cell>
          <cell r="E1164">
            <v>25.92</v>
          </cell>
          <cell r="F1164">
            <v>16.98</v>
          </cell>
          <cell r="G1164">
            <v>42.9</v>
          </cell>
          <cell r="H1164">
            <v>1.74</v>
          </cell>
        </row>
        <row r="1165">
          <cell r="C1165" t="str">
            <v>CAIXA DE PASSAGEM 30X30X40 COM TAMPA E DRENO BRITA</v>
          </cell>
          <cell r="D1165" t="str">
            <v>UN</v>
          </cell>
          <cell r="E1165">
            <v>66</v>
          </cell>
          <cell r="F1165">
            <v>57.49</v>
          </cell>
          <cell r="G1165">
            <v>123.49</v>
          </cell>
          <cell r="H1165">
            <v>6.1620999999999997</v>
          </cell>
        </row>
        <row r="1166">
          <cell r="C1166" t="str">
            <v>CAIXA DE PASSAGEM 40X40X50 FUNDO BRITA COM TAMPA</v>
          </cell>
          <cell r="D1166" t="str">
            <v>UN</v>
          </cell>
          <cell r="E1166">
            <v>81.06</v>
          </cell>
          <cell r="F1166">
            <v>63.05</v>
          </cell>
          <cell r="G1166">
            <v>144.11000000000001</v>
          </cell>
          <cell r="H1166">
            <v>6.52</v>
          </cell>
        </row>
        <row r="1167">
          <cell r="C1167" t="str">
            <v>CAIXA DE PASSGEM 50X50X60 FUNDO BRITA C/ TAMPA</v>
          </cell>
          <cell r="D1167" t="str">
            <v>UN</v>
          </cell>
          <cell r="E1167">
            <v>123.99</v>
          </cell>
          <cell r="F1167">
            <v>95.67</v>
          </cell>
          <cell r="G1167">
            <v>219.66</v>
          </cell>
          <cell r="H1167">
            <v>9.84</v>
          </cell>
        </row>
        <row r="1168">
          <cell r="C1168" t="str">
            <v>CAIXA DE PASSAGEM 60X60X70 FUNDO BRITA COM TAMPA</v>
          </cell>
          <cell r="D1168" t="str">
            <v>UN</v>
          </cell>
          <cell r="E1168">
            <v>179.24</v>
          </cell>
          <cell r="F1168">
            <v>133.24</v>
          </cell>
          <cell r="G1168">
            <v>312.48</v>
          </cell>
          <cell r="H1168">
            <v>13.82</v>
          </cell>
        </row>
        <row r="1169">
          <cell r="C1169" t="str">
            <v>CAIXA DE PASSAGEM 80X80X62 FUNDO BRITA COM TAMPA</v>
          </cell>
          <cell r="D1169" t="str">
            <v>UN</v>
          </cell>
          <cell r="E1169">
            <v>211.78</v>
          </cell>
          <cell r="F1169">
            <v>157.26</v>
          </cell>
          <cell r="G1169">
            <v>369.04</v>
          </cell>
          <cell r="H1169">
            <v>16.399999999999999</v>
          </cell>
        </row>
        <row r="1170">
          <cell r="C1170" t="str">
            <v>QUADROS DE ENERGIA</v>
          </cell>
          <cell r="E1170" t="str">
            <v/>
          </cell>
          <cell r="F1170" t="str">
            <v/>
          </cell>
          <cell r="G1170" t="str">
            <v/>
          </cell>
        </row>
        <row r="1171">
          <cell r="C1171" t="str">
            <v>QUADRO DE DISTRIBUICAO DE ENERGIA DE EMBUTIR, EM CHAPA METALICA, PARA 3 DISJUNTORES TERMOMAGNETICOS MONOPOLARES SEM BARRAMENTO FORNECIMENTO E INSTALACAO</v>
          </cell>
          <cell r="D1171" t="str">
            <v>UN</v>
          </cell>
          <cell r="E1171">
            <v>10.130000000000001</v>
          </cell>
          <cell r="F1171">
            <v>20.93</v>
          </cell>
          <cell r="G1171">
            <v>31.06</v>
          </cell>
          <cell r="H1171">
            <v>2</v>
          </cell>
        </row>
        <row r="1172">
          <cell r="C1172" t="str">
            <v>QUADRO DE DISTRIBUICAO DE ENERGIA EM ACO GALVANIZADO, PARA 6 DISJUNTORES TERMOMAGNETICOS MONOPOLARES, COM BARRAMENTO MONOFASICO - FORNECIMENTO E INSTALACAO</v>
          </cell>
          <cell r="D1172" t="str">
            <v>UN</v>
          </cell>
          <cell r="E1172">
            <v>95.67</v>
          </cell>
          <cell r="F1172">
            <v>31.4</v>
          </cell>
          <cell r="G1172">
            <v>127.07</v>
          </cell>
          <cell r="H1172">
            <v>3</v>
          </cell>
        </row>
        <row r="1173">
          <cell r="C1173" t="str">
            <v>QUADRO DE DISTRIBUICAO DE ENERGIA EM CHAPA DE ACO GALVANIZADO, PARA 12 DISJUNTORES TERMOMAGNETICOS MONOPOLARES, COM BARRAMENTO TRIFASICO E NEUTRO - FORNECIMENTO E INSTALACAO</v>
          </cell>
          <cell r="D1173" t="str">
            <v>UN</v>
          </cell>
          <cell r="E1173">
            <v>105.07</v>
          </cell>
          <cell r="F1173">
            <v>41.86</v>
          </cell>
          <cell r="G1173">
            <v>146.93</v>
          </cell>
          <cell r="H1173">
            <v>4</v>
          </cell>
        </row>
        <row r="1174">
          <cell r="C1174" t="str">
            <v>QUADRO DE DISTRIBUICAO DE ENERGIA DE EMBUTIR, EM CHAPA METALICA, PARA 18 DISJUNTORES TERMOMAGNETICOS MONOPOLARES, COM BARRAMENTO TRIFASICO E NEUTRO, FORNECIMENTO E INSTALACAO</v>
          </cell>
          <cell r="D1174" t="str">
            <v>UN</v>
          </cell>
          <cell r="E1174">
            <v>162.12</v>
          </cell>
          <cell r="F1174">
            <v>52.33</v>
          </cell>
          <cell r="G1174">
            <v>214.45</v>
          </cell>
          <cell r="H1174">
            <v>5</v>
          </cell>
        </row>
        <row r="1175">
          <cell r="C1175" t="str">
            <v>QUADRO DE DISTRIBUICAO DE ENERGIA DE EMBUTIR, EM CHAPA METALICA, PARA 24 DISJUNTORES TERMOMAGNETICOS MONOPOLARES, COM BARRAMENTO TRIFASICO E NEUTRO, FORNECIMENTO E INSTALACAO</v>
          </cell>
          <cell r="D1175" t="str">
            <v>UN</v>
          </cell>
          <cell r="E1175">
            <v>175.16</v>
          </cell>
          <cell r="F1175">
            <v>62.79</v>
          </cell>
          <cell r="G1175">
            <v>237.95</v>
          </cell>
          <cell r="H1175">
            <v>6</v>
          </cell>
        </row>
        <row r="1176">
          <cell r="C1176" t="str">
            <v>QUADRO DE DISTRIBUICAO DE ENERGIA DE EMBUTIR, EM CHAPA METALICA, PARA 32 DISJUNTORES TERMOMAGNETICOS MONOPOLARES, COM BARRAMENTO TRIFASICO E NEUTRO, FORNECIMENTO E INSTALACAO</v>
          </cell>
          <cell r="D1176" t="str">
            <v>UN</v>
          </cell>
          <cell r="E1176">
            <v>274.27999999999997</v>
          </cell>
          <cell r="F1176">
            <v>73.260000000000005</v>
          </cell>
          <cell r="G1176">
            <v>347.54</v>
          </cell>
          <cell r="H1176">
            <v>7</v>
          </cell>
        </row>
        <row r="1177">
          <cell r="C1177" t="str">
            <v>QUADRO DE DISTRIBUICAO DE ENERGIA DE EMBUTIR, EM CHAPA METALICA, PARA 40 DISJUNTORES TERMOMAGNETICOS MONOPOLARES, COM BARRAMENTO TRIFASICO E NEUTRO, FORNECIMENTO E INSTALACAO</v>
          </cell>
          <cell r="D1177" t="str">
            <v>UN</v>
          </cell>
          <cell r="E1177">
            <v>291.94</v>
          </cell>
          <cell r="F1177">
            <v>83.72</v>
          </cell>
          <cell r="G1177">
            <v>375.66</v>
          </cell>
          <cell r="H1177">
            <v>8</v>
          </cell>
        </row>
        <row r="1178">
          <cell r="C1178" t="str">
            <v>QUADRO DE DISTRIBUICAO DE ENERGIA DE EMBUTIR, EM CHAPA METALICA, PARA 50 DISJUNTORES TERMOMAGNETICOS MONOPOLARES, COM BARRAMENTO TRIFASICO E NEUTRO, FORNECIMENTO E INSTALACAO</v>
          </cell>
          <cell r="D1178" t="str">
            <v>UN</v>
          </cell>
          <cell r="E1178">
            <v>431.46</v>
          </cell>
          <cell r="F1178">
            <v>125.58</v>
          </cell>
          <cell r="G1178">
            <v>557.04</v>
          </cell>
          <cell r="H1178">
            <v>12</v>
          </cell>
        </row>
        <row r="1179">
          <cell r="C1179" t="str">
            <v>QUADRO DE MEDICAO GERAL EM CHAPA METALICA PARA EDIFICIOS COM 16 APTOS, INCLUSIVE DISJUNTORES E ATERRAMENTO</v>
          </cell>
          <cell r="D1179" t="str">
            <v>UN</v>
          </cell>
          <cell r="E1179">
            <v>597.33000000000004</v>
          </cell>
          <cell r="F1179">
            <v>174.32</v>
          </cell>
          <cell r="G1179">
            <v>771.65</v>
          </cell>
          <cell r="H1179">
            <v>16.88</v>
          </cell>
        </row>
        <row r="1180">
          <cell r="C1180" t="str">
            <v>CONTATORES</v>
          </cell>
          <cell r="E1180" t="str">
            <v/>
          </cell>
          <cell r="F1180" t="str">
            <v/>
          </cell>
          <cell r="G1180" t="str">
            <v/>
          </cell>
        </row>
        <row r="1181">
          <cell r="C1181" t="str">
            <v>CONTATOR TRIPOLAR I NOMINAL 12A - FORNECIMENTO E INSTALACAO INCLUSIVE ELETROTECNICO</v>
          </cell>
          <cell r="D1181" t="str">
            <v>UN</v>
          </cell>
          <cell r="E1181">
            <v>81.63</v>
          </cell>
          <cell r="F1181">
            <v>75.56</v>
          </cell>
          <cell r="G1181">
            <v>157.19</v>
          </cell>
          <cell r="H1181">
            <v>6.5</v>
          </cell>
        </row>
        <row r="1182">
          <cell r="C1182" t="str">
            <v>CONTATOR TRIPOLAR I NOMINAL 22A - FORNECIMENTO E INSTALACAO INCLUSIVE ELETROTECNICO</v>
          </cell>
          <cell r="D1182" t="str">
            <v>UN</v>
          </cell>
          <cell r="E1182">
            <v>110.31</v>
          </cell>
          <cell r="F1182">
            <v>86.03</v>
          </cell>
          <cell r="G1182">
            <v>196.34</v>
          </cell>
          <cell r="H1182">
            <v>7.5</v>
          </cell>
        </row>
        <row r="1183">
          <cell r="C1183" t="str">
            <v>CONTATOR TRIPOLAR I NOMINAL 36A - FORNECIMENTO E INSTALACAO INCLUSIVE ELETROTECNICO</v>
          </cell>
          <cell r="D1183" t="str">
            <v>UN</v>
          </cell>
          <cell r="E1183">
            <v>265.14999999999998</v>
          </cell>
          <cell r="F1183">
            <v>92.3</v>
          </cell>
          <cell r="G1183">
            <v>357.45</v>
          </cell>
          <cell r="H1183">
            <v>8.1</v>
          </cell>
        </row>
        <row r="1184">
          <cell r="C1184" t="str">
            <v>CONTATOR TRIPOLAR I NOMIMAL 94A - FORNECIMENTO E INSTALACAO INCLUSIVE ELETROTECNICO</v>
          </cell>
          <cell r="D1184" t="str">
            <v>UN</v>
          </cell>
          <cell r="E1184">
            <v>839.7</v>
          </cell>
          <cell r="F1184">
            <v>106.96</v>
          </cell>
          <cell r="G1184">
            <v>946.66</v>
          </cell>
          <cell r="H1184">
            <v>9.5</v>
          </cell>
        </row>
        <row r="1185">
          <cell r="C1185" t="str">
            <v>DISJUNTORES</v>
          </cell>
          <cell r="E1185" t="str">
            <v/>
          </cell>
          <cell r="F1185" t="str">
            <v/>
          </cell>
          <cell r="G1185" t="str">
            <v/>
          </cell>
        </row>
        <row r="1186">
          <cell r="C1186" t="str">
            <v>DISJUNTOR TERMOMAGNETICO MONOPOLAR PADRAO NEMA (AMERICANO) 10 A 30A 240V, FORNECIMENTO E INSTALACAO</v>
          </cell>
          <cell r="D1186" t="str">
            <v>UN</v>
          </cell>
          <cell r="E1186">
            <v>7.18</v>
          </cell>
          <cell r="F1186">
            <v>1.48</v>
          </cell>
          <cell r="G1186">
            <v>8.66</v>
          </cell>
          <cell r="H1186">
            <v>0.125</v>
          </cell>
        </row>
        <row r="1187">
          <cell r="C1187" t="str">
            <v>DISJUNTOR TERMOMAGNETICO MONOPOLAR PADRAO NEMA (AMERICANO) 35 A 50A 240V, FORNECIMENTO E INSTALACAO</v>
          </cell>
          <cell r="D1187" t="str">
            <v>UN</v>
          </cell>
          <cell r="E1187">
            <v>10.79</v>
          </cell>
          <cell r="F1187">
            <v>1.48</v>
          </cell>
          <cell r="G1187">
            <v>12.27</v>
          </cell>
          <cell r="H1187">
            <v>0.125</v>
          </cell>
        </row>
        <row r="1188">
          <cell r="C1188" t="str">
            <v>DISJUNTOR TERMOMAGNETICO BIPOLAR PADRAO NEMA (AMERICANO) 10 A 50A 240V, FORNECIMENTO E INSTALACAO</v>
          </cell>
          <cell r="D1188" t="str">
            <v>UN</v>
          </cell>
          <cell r="E1188">
            <v>44.9</v>
          </cell>
          <cell r="F1188">
            <v>1.78</v>
          </cell>
          <cell r="G1188">
            <v>46.68</v>
          </cell>
          <cell r="H1188">
            <v>0.15</v>
          </cell>
        </row>
        <row r="1189">
          <cell r="C1189" t="str">
            <v>DISJUNTOR TERMOMAGNETICO TRIPOLAR PADRAO NEMA (AMERICANO) 10 A 50A 240V, FORNECIMENTO E INSTALACAO</v>
          </cell>
          <cell r="D1189" t="str">
            <v>UN</v>
          </cell>
          <cell r="E1189">
            <v>48.81</v>
          </cell>
          <cell r="F1189">
            <v>8.3800000000000008</v>
          </cell>
          <cell r="G1189">
            <v>57.19</v>
          </cell>
          <cell r="H1189">
            <v>0.8</v>
          </cell>
        </row>
        <row r="1190">
          <cell r="C1190" t="str">
            <v>DISJUNTOR TERMOMAGNETICO TRIPOLAR PADRAO NEMA (AMERICANO) 60 A 100A 240V, FORNECIMENTO E INSTALACAO</v>
          </cell>
          <cell r="D1190" t="str">
            <v>UN</v>
          </cell>
          <cell r="E1190">
            <v>71.400000000000006</v>
          </cell>
          <cell r="F1190">
            <v>8.3800000000000008</v>
          </cell>
          <cell r="G1190">
            <v>79.78</v>
          </cell>
          <cell r="H1190">
            <v>0.8</v>
          </cell>
        </row>
        <row r="1191">
          <cell r="C1191" t="str">
            <v>DISJUNTOR TERMOMAGNETICO TRIPOLAR PADRAO NEMA (AMERICANO) 125 A 150A 240V, FORNECIMENTO E INSTALACAO</v>
          </cell>
          <cell r="D1191" t="str">
            <v>UN</v>
          </cell>
          <cell r="E1191">
            <v>193.1</v>
          </cell>
          <cell r="F1191">
            <v>8.3800000000000008</v>
          </cell>
          <cell r="G1191">
            <v>201.48</v>
          </cell>
          <cell r="H1191">
            <v>0.8</v>
          </cell>
        </row>
        <row r="1192">
          <cell r="C1192" t="str">
            <v>DISJUNTOR TERMOMAGNETICO TRIPOLAR EM CAIXA MOLDADA 250A 600V, FORNECIMENTO E INSTALACAO</v>
          </cell>
          <cell r="D1192" t="str">
            <v>UN</v>
          </cell>
          <cell r="E1192">
            <v>836.61</v>
          </cell>
          <cell r="F1192">
            <v>8.3800000000000008</v>
          </cell>
          <cell r="G1192">
            <v>844.99</v>
          </cell>
          <cell r="H1192">
            <v>0.8</v>
          </cell>
        </row>
        <row r="1193">
          <cell r="C1193" t="str">
            <v>DISJUNTOR TERMOMAGNETICO TRIPOLAR EM CAIXA MOLDADA 300 A 400A 600V, FORNECIMENTO E INSTALACAO</v>
          </cell>
          <cell r="D1193" t="str">
            <v>UN</v>
          </cell>
          <cell r="E1193">
            <v>1073.68</v>
          </cell>
          <cell r="F1193">
            <v>8.3800000000000008</v>
          </cell>
          <cell r="G1193">
            <v>1082.06</v>
          </cell>
          <cell r="H1193">
            <v>0.8</v>
          </cell>
        </row>
        <row r="1194">
          <cell r="C1194" t="str">
            <v>DISJUNTOR TERMOMAGNETICO TRIPOLAR EM CAIXA MOLDADA 500 A 600A 600V, FORNECIMENTO E INSTALACAO</v>
          </cell>
          <cell r="D1194" t="str">
            <v>UN</v>
          </cell>
          <cell r="E1194">
            <v>2426.4499999999998</v>
          </cell>
          <cell r="F1194">
            <v>8.3800000000000008</v>
          </cell>
          <cell r="G1194">
            <v>2434.83</v>
          </cell>
          <cell r="H1194">
            <v>0.8</v>
          </cell>
        </row>
        <row r="1195">
          <cell r="C1195" t="str">
            <v>DISJUNTOR TERMOMAGNETICO TRIPOLAR EM CAIXA MOLDADA 175 A 225A 240V, FORNECIMENTO E INSTALACAO</v>
          </cell>
          <cell r="D1195" t="str">
            <v>UN</v>
          </cell>
          <cell r="E1195">
            <v>640.41999999999996</v>
          </cell>
          <cell r="F1195">
            <v>8.3800000000000008</v>
          </cell>
          <cell r="G1195">
            <v>648.79999999999995</v>
          </cell>
          <cell r="H1195">
            <v>0.8</v>
          </cell>
        </row>
        <row r="1196">
          <cell r="C1196" t="str">
            <v>DISJUNTOR BAIXA TENSAO TRIPOLAR A SECO 800A/600V, INCLUSIVE ELETROTECNICO</v>
          </cell>
          <cell r="D1196" t="str">
            <v>UN</v>
          </cell>
          <cell r="E1196">
            <v>3884.41</v>
          </cell>
          <cell r="F1196">
            <v>269.60000000000002</v>
          </cell>
          <cell r="G1196">
            <v>4154.01</v>
          </cell>
          <cell r="H1196">
            <v>20</v>
          </cell>
        </row>
        <row r="1197">
          <cell r="C1197" t="str">
            <v>DISJUNTOR TRIFASICO 630A/15KV PEQUENO VOLUME DE OLEO (PVO) PARA INSTALACAO ABRIGADA, COM RELE PRIMARIO, POT. NOMINAL CURTO - CIRCUITO = 350MVA - FORNECIMENTO E INSTALACAO.</v>
          </cell>
          <cell r="D1197" t="str">
            <v>UN</v>
          </cell>
          <cell r="E1197">
            <v>15856</v>
          </cell>
          <cell r="F1197">
            <v>80.92</v>
          </cell>
          <cell r="G1197">
            <v>15936.92</v>
          </cell>
          <cell r="H1197">
            <v>8</v>
          </cell>
        </row>
        <row r="1198">
          <cell r="C1198" t="str">
            <v>INTERRUPTORES</v>
          </cell>
          <cell r="E1198" t="str">
            <v/>
          </cell>
          <cell r="F1198" t="str">
            <v/>
          </cell>
          <cell r="G1198" t="str">
            <v/>
          </cell>
        </row>
        <row r="1199">
          <cell r="C1199" t="str">
            <v>INTERRUPTOR SIMPLES DE EMBUTIR 10A/250V SEM PLACA, 1 TECLA - FORNECIMENTO E INSTALACAO</v>
          </cell>
          <cell r="D1199" t="str">
            <v>UN</v>
          </cell>
          <cell r="E1199">
            <v>4.18</v>
          </cell>
          <cell r="F1199">
            <v>4.32</v>
          </cell>
          <cell r="G1199">
            <v>8.5</v>
          </cell>
          <cell r="H1199">
            <v>0.4</v>
          </cell>
        </row>
        <row r="1200">
          <cell r="C1200" t="str">
            <v>INTERRUPTOR SIMPLES DE EMBUTIR 10A/250V SEM PLACA, 2 TECLAS - FORNECIMENTO E INSTALACAO</v>
          </cell>
          <cell r="D1200" t="str">
            <v>UN</v>
          </cell>
          <cell r="E1200">
            <v>10.51</v>
          </cell>
          <cell r="F1200">
            <v>5.37</v>
          </cell>
          <cell r="G1200">
            <v>15.88</v>
          </cell>
          <cell r="H1200">
            <v>0.5</v>
          </cell>
        </row>
        <row r="1201">
          <cell r="C1201" t="str">
            <v>INTERRUPTOR BIPOLAR DE EMBUTIR 20A/250V, TECLA DUPLA COM PLACA - FORNECIMENTO E INSTALACAO</v>
          </cell>
          <cell r="D1201" t="str">
            <v>UN</v>
          </cell>
          <cell r="E1201">
            <v>21.62</v>
          </cell>
          <cell r="F1201">
            <v>7.32</v>
          </cell>
          <cell r="G1201">
            <v>28.94</v>
          </cell>
          <cell r="H1201">
            <v>0.7</v>
          </cell>
        </row>
        <row r="1202">
          <cell r="C1202" t="str">
            <v>INTERRUPTOR PARALELO DE EMBUTIR 10A/250V SEM PLACA, 1 TECLA - FORNECIMENTO E INSTALACAO</v>
          </cell>
          <cell r="D1202" t="str">
            <v>UN</v>
          </cell>
          <cell r="E1202">
            <v>6.13</v>
          </cell>
          <cell r="F1202">
            <v>4.32</v>
          </cell>
          <cell r="G1202">
            <v>10.45</v>
          </cell>
          <cell r="H1202">
            <v>0.4</v>
          </cell>
        </row>
        <row r="1203">
          <cell r="C1203" t="str">
            <v>INTERRUPTOR PARALELO COM 1 TOMADA UNIVERSAL CONJUGADOS S/ PLACA - FORNECIMENTO E INSTALACAO</v>
          </cell>
          <cell r="D1203" t="str">
            <v>UN</v>
          </cell>
          <cell r="E1203">
            <v>11.63</v>
          </cell>
          <cell r="F1203">
            <v>7.74</v>
          </cell>
          <cell r="G1203">
            <v>19.37</v>
          </cell>
          <cell r="H1203">
            <v>0.74</v>
          </cell>
        </row>
        <row r="1204">
          <cell r="C1204" t="str">
            <v>INTERRUPTOR PARALELO 2 SECOES COM 1 TOMADA 2P UNIVERSAL S/ PLACA - FORNECIMENTO E INSTALACAO</v>
          </cell>
          <cell r="D1204" t="str">
            <v>UN</v>
          </cell>
          <cell r="E1204">
            <v>14</v>
          </cell>
          <cell r="F1204">
            <v>14.44</v>
          </cell>
          <cell r="G1204">
            <v>28.44</v>
          </cell>
          <cell r="H1204">
            <v>1.38</v>
          </cell>
        </row>
        <row r="1205">
          <cell r="C1205" t="str">
            <v>INTERRUPTOR INTERMEDIARIO (FOUR - WAY) - FORNECIMENTO E INSTALACAO</v>
          </cell>
          <cell r="D1205" t="str">
            <v>UN</v>
          </cell>
          <cell r="E1205">
            <v>20.11</v>
          </cell>
          <cell r="F1205">
            <v>11.1</v>
          </cell>
          <cell r="G1205">
            <v>31.21</v>
          </cell>
          <cell r="H1205">
            <v>1.06</v>
          </cell>
        </row>
        <row r="1206">
          <cell r="C1206" t="str">
            <v>INTERRUPTOR SIMPLES COM 1 TOMADA UNIVERSAL CONJUGADOS</v>
          </cell>
          <cell r="D1206" t="str">
            <v>UN</v>
          </cell>
          <cell r="E1206">
            <v>11.66</v>
          </cell>
          <cell r="F1206">
            <v>7.74</v>
          </cell>
          <cell r="G1206">
            <v>19.399999999999999</v>
          </cell>
          <cell r="H1206">
            <v>0.74</v>
          </cell>
        </row>
        <row r="1207">
          <cell r="C1207" t="str">
            <v>INTERRUPTOR SIMPLES COMPLETO (3 SECOES) - FORNECIMENTO E INSTALACAO</v>
          </cell>
          <cell r="D1207" t="str">
            <v>UN</v>
          </cell>
          <cell r="E1207">
            <v>14.5</v>
          </cell>
          <cell r="F1207">
            <v>11.1</v>
          </cell>
          <cell r="G1207">
            <v>25.6</v>
          </cell>
          <cell r="H1207">
            <v>1.06</v>
          </cell>
        </row>
        <row r="1208">
          <cell r="C1208" t="str">
            <v>TOMADAS</v>
          </cell>
          <cell r="E1208" t="str">
            <v/>
          </cell>
          <cell r="F1208" t="str">
            <v/>
          </cell>
          <cell r="G1208" t="str">
            <v/>
          </cell>
        </row>
        <row r="1209">
          <cell r="C1209" t="str">
            <v>TOMADA DE EMBUTIR 2P+T 10A/250V C/ PLACA, TIPO SILENTOQUE PIAL OU EQUIV</v>
          </cell>
          <cell r="D1209" t="str">
            <v>UN</v>
          </cell>
          <cell r="E1209">
            <v>6.5</v>
          </cell>
          <cell r="F1209">
            <v>4.1900000000000004</v>
          </cell>
          <cell r="G1209">
            <v>10.69</v>
          </cell>
          <cell r="H1209">
            <v>0.4</v>
          </cell>
        </row>
        <row r="1210">
          <cell r="C1210" t="str">
            <v>TOMADA DUPLA DE EMBUTIR 2X2P+T 10A/250V C/ PLACA, TIPO SILENTOQUE PIAL OU EQUIV</v>
          </cell>
          <cell r="D1210" t="str">
            <v>UN</v>
          </cell>
          <cell r="E1210">
            <v>11.1</v>
          </cell>
          <cell r="F1210">
            <v>7.74</v>
          </cell>
          <cell r="G1210">
            <v>18.84</v>
          </cell>
          <cell r="H1210">
            <v>0.74</v>
          </cell>
        </row>
        <row r="1211">
          <cell r="C1211" t="str">
            <v>TOMADA DE EMBUTIR 2P+T 20A/250V C/ PLACA, TIPO SILENTOQUE PIAL OU EQUIV</v>
          </cell>
          <cell r="D1211" t="str">
            <v>UN</v>
          </cell>
          <cell r="E1211">
            <v>15.2</v>
          </cell>
          <cell r="F1211">
            <v>4.1900000000000004</v>
          </cell>
          <cell r="G1211">
            <v>19.39</v>
          </cell>
          <cell r="H1211">
            <v>0.4</v>
          </cell>
        </row>
        <row r="1212">
          <cell r="C1212" t="str">
            <v>TOMADA 3P+T 30A/440V SEM PLACA - FORNECIMENTO E INSTALACAO</v>
          </cell>
          <cell r="D1212" t="str">
            <v>UN</v>
          </cell>
          <cell r="E1212">
            <v>19.47</v>
          </cell>
          <cell r="F1212">
            <v>9.42</v>
          </cell>
          <cell r="G1212">
            <v>28.89</v>
          </cell>
          <cell r="H1212">
            <v>0.9</v>
          </cell>
        </row>
        <row r="1213">
          <cell r="C1213" t="str">
            <v>CAMPAINHAS E SENSORES</v>
          </cell>
          <cell r="E1213" t="str">
            <v/>
          </cell>
          <cell r="F1213" t="str">
            <v/>
          </cell>
          <cell r="G1213" t="str">
            <v/>
          </cell>
        </row>
        <row r="1214">
          <cell r="C1214" t="str">
            <v>INTERRUPTOR PULSADOR DE CAMPAINHA OU MINUTERIA 2A/250V C/ CAIXA - FORNECIMENTO E INSTALACAO</v>
          </cell>
          <cell r="D1214" t="str">
            <v>UN</v>
          </cell>
          <cell r="E1214">
            <v>7.67</v>
          </cell>
          <cell r="F1214">
            <v>4.4000000000000004</v>
          </cell>
          <cell r="G1214">
            <v>12.07</v>
          </cell>
          <cell r="H1214">
            <v>0.42</v>
          </cell>
        </row>
        <row r="1215">
          <cell r="C1215" t="str">
            <v>RELE FOTOELETRICO P/COMANDO DE ILUMINACAO EXTERNA 220V/1000W - FORNECIMENTO E INSTALACAO</v>
          </cell>
          <cell r="D1215" t="str">
            <v>UN</v>
          </cell>
          <cell r="E1215">
            <v>21.23</v>
          </cell>
          <cell r="F1215">
            <v>7.08</v>
          </cell>
          <cell r="G1215">
            <v>28.31</v>
          </cell>
          <cell r="H1215">
            <v>0.7</v>
          </cell>
        </row>
        <row r="1216">
          <cell r="C1216" t="str">
            <v>ESPELHOS</v>
          </cell>
          <cell r="E1216" t="str">
            <v/>
          </cell>
          <cell r="F1216" t="str">
            <v/>
          </cell>
          <cell r="G1216" t="str">
            <v/>
          </cell>
        </row>
        <row r="1217">
          <cell r="C1217" t="str">
            <v>ESPELHO PLASTICO - 4"X2" - FORNECIMENTO E INSTALACAO</v>
          </cell>
          <cell r="D1217" t="str">
            <v>UN</v>
          </cell>
          <cell r="E1217">
            <v>1.95</v>
          </cell>
          <cell r="F1217">
            <v>0.91</v>
          </cell>
          <cell r="G1217">
            <v>2.86</v>
          </cell>
          <cell r="H1217">
            <v>0.1</v>
          </cell>
        </row>
        <row r="1218">
          <cell r="C1218" t="str">
            <v>ESPELHO PLASTICO - 4"X4" - FORNECIMENTO E INSTALACAO</v>
          </cell>
          <cell r="D1218" t="str">
            <v>UN</v>
          </cell>
          <cell r="E1218">
            <v>4.26</v>
          </cell>
          <cell r="F1218">
            <v>0.91</v>
          </cell>
          <cell r="G1218">
            <v>5.17</v>
          </cell>
          <cell r="H1218">
            <v>0.1</v>
          </cell>
        </row>
        <row r="1219">
          <cell r="C1219" t="str">
            <v>LUMINARIAS</v>
          </cell>
          <cell r="E1219" t="str">
            <v/>
          </cell>
          <cell r="F1219" t="str">
            <v/>
          </cell>
          <cell r="G1219" t="str">
            <v/>
          </cell>
        </row>
        <row r="1220">
          <cell r="C1220" t="str">
            <v>LUMINARIA TIPO CALHA, DE SOBREPOR, COM REATOR DE PARTIDA RAPIDA E LAMPADA FLUORESCENTE 1X20W, COMPLETA,  FORNECIMENTO E INSTALACAO</v>
          </cell>
          <cell r="D1220" t="str">
            <v>UN</v>
          </cell>
          <cell r="E1220">
            <v>29.72</v>
          </cell>
          <cell r="F1220">
            <v>14.16</v>
          </cell>
          <cell r="G1220">
            <v>43.88</v>
          </cell>
          <cell r="H1220">
            <v>1.4</v>
          </cell>
        </row>
        <row r="1221">
          <cell r="C1221" t="str">
            <v>LUMINARIA TIPO CALHA, DE SOBREPOR, COM REATOR DE PARTIDA RAPIDA E LAMPADA FLUORESCENTE 2X20W, COMPLETA, FORNECIMENTO E INSTALACAO</v>
          </cell>
          <cell r="D1221" t="str">
            <v>UN</v>
          </cell>
          <cell r="E1221">
            <v>47.9</v>
          </cell>
          <cell r="F1221">
            <v>17.190000000000001</v>
          </cell>
          <cell r="G1221">
            <v>65.09</v>
          </cell>
          <cell r="H1221">
            <v>1.7</v>
          </cell>
        </row>
        <row r="1222">
          <cell r="C1222" t="str">
            <v>LUMINARIA TIPO CALHA, DE SOBREPOR, COM REATOR DE PARTIDA RAPIDA E LAMPADA FLUORESCENTE 3X20W, COMPLETA, FORNECIMENTO E INSTALACAO</v>
          </cell>
          <cell r="D1222" t="str">
            <v>UN</v>
          </cell>
          <cell r="E1222">
            <v>76.47</v>
          </cell>
          <cell r="F1222">
            <v>20.23</v>
          </cell>
          <cell r="G1222">
            <v>96.7</v>
          </cell>
          <cell r="H1222">
            <v>2</v>
          </cell>
        </row>
        <row r="1223">
          <cell r="C1223" t="str">
            <v>LUMINARIA TIPO CALHA, DE SOBREPOR, COM REATOR DE PARTIDA RAPIDA E LAMPADA FLUORESCENTE 4X20W, COMPLETA, FORNECIMENTO E INSTALACAO</v>
          </cell>
          <cell r="D1223" t="str">
            <v>UN</v>
          </cell>
          <cell r="E1223">
            <v>79.94</v>
          </cell>
          <cell r="F1223">
            <v>24.28</v>
          </cell>
          <cell r="G1223">
            <v>104.22</v>
          </cell>
          <cell r="H1223">
            <v>2.4</v>
          </cell>
        </row>
        <row r="1224">
          <cell r="C1224" t="str">
            <v>LUMINARIA TIPO CALHA, DE SOBREPOR, COM REATOR DE PARTIDA RAPIDA E LAMPADA FLUORESCENTE 1X40W, COMPLETA, FORNECIMENTO E INSTALACAO</v>
          </cell>
          <cell r="D1224" t="str">
            <v>UN</v>
          </cell>
          <cell r="E1224">
            <v>33.979999999999997</v>
          </cell>
          <cell r="F1224">
            <v>17.190000000000001</v>
          </cell>
          <cell r="G1224">
            <v>51.17</v>
          </cell>
          <cell r="H1224">
            <v>1.7</v>
          </cell>
        </row>
        <row r="1225">
          <cell r="C1225" t="str">
            <v>LUMINARIA TIPO CALHA, DE SOBREPOR, COM REATOR DE PARTIDA RAPIDA E LAMPADA FLUORESCENTE 2X40W, COMPLETA, FORNECIMENTO E INSTALACAO</v>
          </cell>
          <cell r="D1225" t="str">
            <v>UN</v>
          </cell>
          <cell r="E1225">
            <v>50.4</v>
          </cell>
          <cell r="F1225">
            <v>20.23</v>
          </cell>
          <cell r="G1225">
            <v>70.63</v>
          </cell>
          <cell r="H1225">
            <v>2</v>
          </cell>
        </row>
        <row r="1226">
          <cell r="C1226" t="str">
            <v>LUMINARIA TIPO CALHA, DE SOBREPOR, COM REATOR DE PARTIDA RAPIDA E LAMPADA FLUORESCENTE 3X40W, COMPLETA, FORNECIMENTO E INSTALACAO</v>
          </cell>
          <cell r="D1226" t="str">
            <v>UN</v>
          </cell>
          <cell r="E1226">
            <v>72.61</v>
          </cell>
          <cell r="F1226">
            <v>24.28</v>
          </cell>
          <cell r="G1226">
            <v>96.89</v>
          </cell>
          <cell r="H1226">
            <v>2.4</v>
          </cell>
        </row>
        <row r="1227">
          <cell r="C1227" t="str">
            <v>LUMINARIA TIPO CALHA, DE SOBREPOR, COM REATOR DE PARTIDA RAPIDA E LAMPADA FLUORESCENTE 4X40W, COMPLETA, FORNECIMENTO E INSTALACAO</v>
          </cell>
          <cell r="D1227" t="str">
            <v>UN</v>
          </cell>
          <cell r="E1227">
            <v>93.08</v>
          </cell>
          <cell r="F1227">
            <v>27.31</v>
          </cell>
          <cell r="G1227">
            <v>120.39</v>
          </cell>
          <cell r="H1227">
            <v>2.7</v>
          </cell>
        </row>
        <row r="1228">
          <cell r="C1228" t="str">
            <v>LUMINARIA SOBREPOR TP CALHA C/REATOR PART CONVENC LAMP 1X20W E STARTER FIX EM LAJE OU FORRO - FORNECIMENTO E COLOCACAO</v>
          </cell>
          <cell r="D1228" t="str">
            <v>UN</v>
          </cell>
          <cell r="E1228">
            <v>29.72</v>
          </cell>
          <cell r="F1228">
            <v>10.119999999999999</v>
          </cell>
          <cell r="G1228">
            <v>39.840000000000003</v>
          </cell>
          <cell r="H1228">
            <v>1</v>
          </cell>
        </row>
        <row r="1229">
          <cell r="C1229" t="str">
            <v>LUMINARIA GLOBO VIDRO LEITOSO/PLAFONIER/BOCAL/LAMPADA 60W</v>
          </cell>
          <cell r="D1229" t="str">
            <v>UN</v>
          </cell>
          <cell r="E1229">
            <v>18.600000000000001</v>
          </cell>
          <cell r="F1229">
            <v>16.739999999999998</v>
          </cell>
          <cell r="G1229">
            <v>35.340000000000003</v>
          </cell>
          <cell r="H1229">
            <v>1.6</v>
          </cell>
        </row>
        <row r="1230">
          <cell r="C1230" t="str">
            <v>LUMINARIA GLOBO VIDRO LEITOSO/PLAFONIER/BOCAL/LAMPADA 100W</v>
          </cell>
          <cell r="D1230" t="str">
            <v>UN</v>
          </cell>
          <cell r="E1230">
            <v>18.82</v>
          </cell>
          <cell r="F1230">
            <v>16.739999999999998</v>
          </cell>
          <cell r="G1230">
            <v>35.56</v>
          </cell>
          <cell r="H1230">
            <v>1.6</v>
          </cell>
        </row>
        <row r="1231">
          <cell r="C1231" t="str">
            <v>LUMINARIA INTERNA TIPO SPOT PARA 1 LAMPADA INCANDESCENTE/FLUORESCENTE COMPACTA</v>
          </cell>
          <cell r="D1231" t="str">
            <v>UN</v>
          </cell>
          <cell r="E1231">
            <v>8.74</v>
          </cell>
          <cell r="F1231">
            <v>10.47</v>
          </cell>
          <cell r="G1231">
            <v>19.21</v>
          </cell>
          <cell r="H1231">
            <v>1</v>
          </cell>
        </row>
        <row r="1232">
          <cell r="C1232" t="str">
            <v>LUMINARIA A PROVA DE GASES E TEMPO PARA LAMPADA INCANDESCENTE, MISTA O U VAPOR DE MERCURIO C/ LAMPADA INCANDESCENTE DE 100W</v>
          </cell>
          <cell r="D1232" t="str">
            <v>UN</v>
          </cell>
          <cell r="E1232">
            <v>73.19</v>
          </cell>
          <cell r="F1232">
            <v>10.119999999999999</v>
          </cell>
          <cell r="G1232">
            <v>83.31</v>
          </cell>
          <cell r="H1232">
            <v>1</v>
          </cell>
        </row>
        <row r="1233">
          <cell r="C1233" t="str">
            <v>LUMINARIA A PROVA DE GASES E TEMPO PARA LAMPADA INCANDESCENTE, MISTA OU VAPOR DE MERCURIO C/ LAMPADA INCANDESCENTE DE 200W</v>
          </cell>
          <cell r="D1233" t="str">
            <v>UN</v>
          </cell>
          <cell r="E1233">
            <v>94.23</v>
          </cell>
          <cell r="F1233">
            <v>10.119999999999999</v>
          </cell>
          <cell r="G1233">
            <v>104.35</v>
          </cell>
          <cell r="H1233">
            <v>1</v>
          </cell>
        </row>
        <row r="1234">
          <cell r="C1234" t="str">
            <v>LUMINARIA ESTANQUE - PROTECAO CONTRA AGUA, POEIRA OU IMPACTOS - TIPO AQUATIC PIAL OU EQUIVALENTE</v>
          </cell>
          <cell r="D1234" t="str">
            <v>UN</v>
          </cell>
          <cell r="E1234">
            <v>95.59</v>
          </cell>
          <cell r="F1234">
            <v>16.739999999999998</v>
          </cell>
          <cell r="G1234">
            <v>112.33</v>
          </cell>
          <cell r="H1234">
            <v>1.6</v>
          </cell>
        </row>
        <row r="1235">
          <cell r="C1235" t="str">
            <v>REFLETORES / PROJETORES</v>
          </cell>
          <cell r="E1235" t="str">
            <v/>
          </cell>
          <cell r="F1235" t="str">
            <v/>
          </cell>
          <cell r="G1235" t="str">
            <v/>
          </cell>
        </row>
        <row r="1236">
          <cell r="C1236" t="str">
            <v>REFLETOR REDONDO EM ALUMINIO COM SUPORTE E ALCA REGULAVEL PARA FIXACAO, COM LAMPADA VAPOR DE MERCURIO 250W</v>
          </cell>
          <cell r="D1236" t="str">
            <v>UN</v>
          </cell>
          <cell r="E1236">
            <v>108.93</v>
          </cell>
          <cell r="F1236">
            <v>41.86</v>
          </cell>
          <cell r="G1236">
            <v>150.79</v>
          </cell>
          <cell r="H1236">
            <v>4</v>
          </cell>
        </row>
        <row r="1237">
          <cell r="C1237" t="str">
            <v>REFLETOR RETANGULAR FECHADO COM LAMPADA VAPOR METALICO 400 W</v>
          </cell>
          <cell r="D1237" t="str">
            <v>UN</v>
          </cell>
          <cell r="E1237">
            <v>162.29</v>
          </cell>
          <cell r="F1237">
            <v>41.86</v>
          </cell>
          <cell r="G1237">
            <v>204.15</v>
          </cell>
          <cell r="H1237">
            <v>4</v>
          </cell>
        </row>
        <row r="1238">
          <cell r="C1238" t="str">
            <v>PROJETOR P/ FACHADA A PROVA DE TEMPO P/ LAMPADA INCANDESCENTE OU VAPOR MERCURIO - FORNECIMENTO E INSTALACAO</v>
          </cell>
          <cell r="D1238" t="str">
            <v>UN</v>
          </cell>
          <cell r="E1238">
            <v>58.72</v>
          </cell>
          <cell r="F1238">
            <v>31.4</v>
          </cell>
          <cell r="G1238">
            <v>90.12</v>
          </cell>
          <cell r="H1238">
            <v>3</v>
          </cell>
        </row>
        <row r="1239">
          <cell r="C1239" t="str">
            <v>LAMPADAS</v>
          </cell>
          <cell r="E1239" t="str">
            <v/>
          </cell>
          <cell r="F1239" t="str">
            <v/>
          </cell>
          <cell r="G1239" t="str">
            <v/>
          </cell>
        </row>
        <row r="1240">
          <cell r="C1240" t="str">
            <v>LAMPADA INCANDESCENTE - 40W - FORNECIMENTO E COLOCACAO</v>
          </cell>
          <cell r="D1240" t="str">
            <v>UN</v>
          </cell>
          <cell r="E1240">
            <v>0.77</v>
          </cell>
          <cell r="F1240">
            <v>0.91</v>
          </cell>
          <cell r="G1240">
            <v>1.68</v>
          </cell>
          <cell r="H1240">
            <v>0.1</v>
          </cell>
        </row>
        <row r="1241">
          <cell r="C1241" t="str">
            <v>LAMPADA INCANDESCENTE - 60W - FORNECIMENTO E COLOCACAO</v>
          </cell>
          <cell r="D1241" t="str">
            <v>UN</v>
          </cell>
          <cell r="E1241">
            <v>0.77</v>
          </cell>
          <cell r="F1241">
            <v>0.91</v>
          </cell>
          <cell r="G1241">
            <v>1.68</v>
          </cell>
          <cell r="H1241">
            <v>0.1</v>
          </cell>
        </row>
        <row r="1242">
          <cell r="C1242" t="str">
            <v>LAMPADA INCANDESCENTE - 100W - FORNECIMENTO E COLOCACAO</v>
          </cell>
          <cell r="D1242" t="str">
            <v>UN</v>
          </cell>
          <cell r="E1242">
            <v>0.99</v>
          </cell>
          <cell r="F1242">
            <v>0.91</v>
          </cell>
          <cell r="G1242">
            <v>1.9</v>
          </cell>
          <cell r="H1242">
            <v>0.1</v>
          </cell>
        </row>
        <row r="1243">
          <cell r="C1243" t="str">
            <v>LAMPADA INCANDESCENTE - 150W - FORNECIMENTO E COLOCACAO</v>
          </cell>
          <cell r="D1243" t="str">
            <v>UN</v>
          </cell>
          <cell r="E1243">
            <v>1.44</v>
          </cell>
          <cell r="F1243">
            <v>0.91</v>
          </cell>
          <cell r="G1243">
            <v>2.35</v>
          </cell>
          <cell r="H1243">
            <v>0.1</v>
          </cell>
        </row>
        <row r="1244">
          <cell r="C1244" t="str">
            <v>LAMPADA INCANDESCENTE - 200W - FORNECIMENTO E COLOCACAO</v>
          </cell>
          <cell r="D1244" t="str">
            <v>UN</v>
          </cell>
          <cell r="E1244">
            <v>1.8</v>
          </cell>
          <cell r="F1244">
            <v>0.91</v>
          </cell>
          <cell r="G1244">
            <v>2.71</v>
          </cell>
          <cell r="H1244">
            <v>0.1</v>
          </cell>
        </row>
        <row r="1245">
          <cell r="C1245" t="str">
            <v>LAMPADA VAPOR METALICO - 400W - FORNECIMENTO E COLOCACAO</v>
          </cell>
          <cell r="D1245" t="str">
            <v>UN</v>
          </cell>
          <cell r="E1245">
            <v>75.73</v>
          </cell>
          <cell r="F1245">
            <v>6.28</v>
          </cell>
          <cell r="G1245">
            <v>82.01</v>
          </cell>
          <cell r="H1245">
            <v>0.6</v>
          </cell>
        </row>
        <row r="1246">
          <cell r="C1246" t="str">
            <v>LAMPADA DE VAPOR DE MERCURIO DE 125W - FORNECIMENTO E INSTALACAO</v>
          </cell>
          <cell r="D1246" t="str">
            <v>UN</v>
          </cell>
          <cell r="E1246">
            <v>9.08</v>
          </cell>
          <cell r="F1246">
            <v>1.78</v>
          </cell>
          <cell r="G1246">
            <v>10.86</v>
          </cell>
          <cell r="H1246">
            <v>0.15</v>
          </cell>
        </row>
        <row r="1247">
          <cell r="C1247" t="str">
            <v>LAMPADA DE VAPOR DE MERCURIO DE 250W - FORNECIMENTO E INSTALACAO</v>
          </cell>
          <cell r="D1247" t="str">
            <v>UN</v>
          </cell>
          <cell r="E1247">
            <v>18</v>
          </cell>
          <cell r="F1247">
            <v>2.37</v>
          </cell>
          <cell r="G1247">
            <v>20.37</v>
          </cell>
          <cell r="H1247">
            <v>0.2</v>
          </cell>
        </row>
        <row r="1248">
          <cell r="C1248" t="str">
            <v>LAMPADA DE VAPOR DE MERCURIO DE 400W/250V - FORNECIMENTO E INSTALACAO</v>
          </cell>
          <cell r="D1248" t="str">
            <v>UN</v>
          </cell>
          <cell r="E1248">
            <v>27.11</v>
          </cell>
          <cell r="F1248">
            <v>2.37</v>
          </cell>
          <cell r="G1248">
            <v>29.48</v>
          </cell>
          <cell r="H1248">
            <v>0.2</v>
          </cell>
        </row>
        <row r="1249">
          <cell r="C1249" t="str">
            <v>LAMPADA DE VAPOR DE SODIO DE 150WX220V - FORNECIMENTO E INSTALACAO</v>
          </cell>
          <cell r="D1249" t="str">
            <v>UN</v>
          </cell>
          <cell r="E1249">
            <v>26.35</v>
          </cell>
          <cell r="F1249">
            <v>2.37</v>
          </cell>
          <cell r="G1249">
            <v>28.72</v>
          </cell>
          <cell r="H1249">
            <v>0.2</v>
          </cell>
        </row>
        <row r="1250">
          <cell r="C1250" t="str">
            <v>LAMPADA DE VAPOR DE SODIO DE 250WX220V - FORNECIMENTO E INSTALACAO</v>
          </cell>
          <cell r="D1250" t="str">
            <v>UN</v>
          </cell>
          <cell r="E1250">
            <v>30.05</v>
          </cell>
          <cell r="F1250">
            <v>2.37</v>
          </cell>
          <cell r="G1250">
            <v>32.42</v>
          </cell>
          <cell r="H1250">
            <v>0.2</v>
          </cell>
        </row>
        <row r="1251">
          <cell r="C1251" t="str">
            <v>LAMPADA DE VAPOR DE SODIO DE 400WX220V - FORNECIMENTO E INSTALACAO</v>
          </cell>
          <cell r="D1251" t="str">
            <v>UN</v>
          </cell>
          <cell r="E1251">
            <v>35.94</v>
          </cell>
          <cell r="F1251">
            <v>2.37</v>
          </cell>
          <cell r="G1251">
            <v>38.31</v>
          </cell>
          <cell r="H1251">
            <v>0.2</v>
          </cell>
        </row>
        <row r="1252">
          <cell r="C1252" t="str">
            <v>LAMPADA MISTA DE 160W - FORNECIMENTO E INSTALACAO</v>
          </cell>
          <cell r="D1252" t="str">
            <v>UN</v>
          </cell>
          <cell r="E1252">
            <v>9.57</v>
          </cell>
          <cell r="F1252">
            <v>1.78</v>
          </cell>
          <cell r="G1252">
            <v>11.35</v>
          </cell>
          <cell r="H1252">
            <v>0.15</v>
          </cell>
        </row>
        <row r="1253">
          <cell r="C1253" t="str">
            <v>LAMPADA MISTA DE 250W - FORNECIMENTO E INSTALACAO</v>
          </cell>
          <cell r="D1253" t="str">
            <v>UN</v>
          </cell>
          <cell r="E1253">
            <v>12.54</v>
          </cell>
          <cell r="F1253">
            <v>1.78</v>
          </cell>
          <cell r="G1253">
            <v>14.32</v>
          </cell>
          <cell r="H1253">
            <v>0.15</v>
          </cell>
        </row>
        <row r="1254">
          <cell r="C1254" t="str">
            <v>LAMPADA MISTA DE 500W - FORNECIMENTO E INSTALACAO</v>
          </cell>
          <cell r="D1254" t="str">
            <v>UN</v>
          </cell>
          <cell r="E1254">
            <v>28.09</v>
          </cell>
          <cell r="F1254">
            <v>1.78</v>
          </cell>
          <cell r="G1254">
            <v>29.87</v>
          </cell>
          <cell r="H1254">
            <v>0.15</v>
          </cell>
        </row>
        <row r="1255">
          <cell r="C1255" t="str">
            <v>LAMPADA FLUORESCENTE 20W</v>
          </cell>
          <cell r="D1255" t="str">
            <v>UN</v>
          </cell>
          <cell r="E1255">
            <v>3.32</v>
          </cell>
          <cell r="F1255">
            <v>0.32</v>
          </cell>
          <cell r="G1255">
            <v>3.64</v>
          </cell>
          <cell r="H1255">
            <v>0.03</v>
          </cell>
        </row>
        <row r="1256">
          <cell r="C1256" t="str">
            <v>LAMPADA FLUORESCENTE 40W</v>
          </cell>
          <cell r="D1256" t="str">
            <v>UN</v>
          </cell>
          <cell r="E1256">
            <v>3.32</v>
          </cell>
          <cell r="F1256">
            <v>0.32</v>
          </cell>
          <cell r="G1256">
            <v>3.64</v>
          </cell>
          <cell r="H1256">
            <v>0.03</v>
          </cell>
        </row>
        <row r="1257">
          <cell r="C1257" t="str">
            <v>LAMPADA FLUORESCENTE TP HO 85W - FORNECIMENTO E INSTALACAO</v>
          </cell>
          <cell r="D1257" t="str">
            <v>UN</v>
          </cell>
          <cell r="E1257">
            <v>7.25</v>
          </cell>
          <cell r="F1257">
            <v>1.18</v>
          </cell>
          <cell r="G1257">
            <v>8.43</v>
          </cell>
          <cell r="H1257">
            <v>0.1</v>
          </cell>
        </row>
        <row r="1258">
          <cell r="C1258" t="str">
            <v>REATORES E OUTROS</v>
          </cell>
          <cell r="E1258" t="str">
            <v/>
          </cell>
          <cell r="F1258" t="str">
            <v/>
          </cell>
          <cell r="G1258" t="str">
            <v/>
          </cell>
        </row>
        <row r="1259">
          <cell r="C1259" t="str">
            <v>REATOR PARA LAMPADA VAPOR DE MERCURIO 125W USO EXTERNO</v>
          </cell>
          <cell r="D1259" t="str">
            <v>UN</v>
          </cell>
          <cell r="E1259">
            <v>37.049999999999997</v>
          </cell>
          <cell r="F1259">
            <v>16.739999999999998</v>
          </cell>
          <cell r="G1259">
            <v>53.79</v>
          </cell>
          <cell r="H1259">
            <v>1.6</v>
          </cell>
        </row>
        <row r="1260">
          <cell r="C1260" t="str">
            <v>REATOR PARA LAMPADA VAPOR DE MERCURIO 250W USO EXTERNO</v>
          </cell>
          <cell r="D1260" t="str">
            <v>UN</v>
          </cell>
          <cell r="E1260">
            <v>44.18</v>
          </cell>
          <cell r="F1260">
            <v>16.739999999999998</v>
          </cell>
          <cell r="G1260">
            <v>60.92</v>
          </cell>
          <cell r="H1260">
            <v>1.6</v>
          </cell>
        </row>
        <row r="1261">
          <cell r="C1261" t="str">
            <v>REATOR PARA LAMPADA VAPOR DE MERCURIO USO EXTERNO 220V/400W</v>
          </cell>
          <cell r="D1261" t="str">
            <v>UN</v>
          </cell>
          <cell r="E1261">
            <v>50.9</v>
          </cell>
          <cell r="F1261">
            <v>16.739999999999998</v>
          </cell>
          <cell r="G1261">
            <v>67.64</v>
          </cell>
          <cell r="H1261">
            <v>1.6</v>
          </cell>
        </row>
        <row r="1262">
          <cell r="C1262" t="str">
            <v>REATOR PARA LAMPADA VAPOR DE SODIO ALTA PRESSAO - 220V/250W - USO EXTERNO</v>
          </cell>
          <cell r="D1262" t="str">
            <v>UN</v>
          </cell>
          <cell r="E1262">
            <v>80.83</v>
          </cell>
          <cell r="F1262">
            <v>12.55</v>
          </cell>
          <cell r="G1262">
            <v>93.38</v>
          </cell>
          <cell r="H1262">
            <v>1.2</v>
          </cell>
        </row>
        <row r="1263">
          <cell r="C1263" t="str">
            <v>REATOR PARA LAMPADA FLUORESCENTE 1X20W PARTIDA CONVENCIONAL FORNECIMENTO E INSTALACAO</v>
          </cell>
          <cell r="D1263" t="str">
            <v>UN</v>
          </cell>
          <cell r="E1263">
            <v>6.91</v>
          </cell>
          <cell r="F1263">
            <v>3.91</v>
          </cell>
          <cell r="G1263">
            <v>10.82</v>
          </cell>
          <cell r="H1263">
            <v>0.33</v>
          </cell>
        </row>
        <row r="1264">
          <cell r="C1264" t="str">
            <v>REATOR PARA LAMPADA FLUORESCENTE 1X40W PARTIDA CONVENCIONAL FORNECIMENTO E INSTALACAO</v>
          </cell>
          <cell r="D1264" t="str">
            <v>UN</v>
          </cell>
          <cell r="E1264">
            <v>13.39</v>
          </cell>
          <cell r="F1264">
            <v>5.33</v>
          </cell>
          <cell r="G1264">
            <v>18.72</v>
          </cell>
          <cell r="H1264">
            <v>0.45</v>
          </cell>
        </row>
        <row r="1265">
          <cell r="C1265" t="str">
            <v>REATOR PARA LAMPADA FLUORESCENTE 2X40W PARTIDA RAPIDA FORNECIMENTO E INSTALACAO</v>
          </cell>
          <cell r="D1265" t="str">
            <v>UN</v>
          </cell>
          <cell r="E1265">
            <v>23.77</v>
          </cell>
          <cell r="F1265">
            <v>5.33</v>
          </cell>
          <cell r="G1265">
            <v>29.1</v>
          </cell>
          <cell r="H1265">
            <v>0.45</v>
          </cell>
        </row>
        <row r="1266">
          <cell r="C1266" t="str">
            <v>REATOR PARA LAMPADA FLUORESCENTE 1X20W PARTIDA RAPIDA FORNECIMENTO E INSTALACAO</v>
          </cell>
          <cell r="D1266" t="str">
            <v>UN</v>
          </cell>
          <cell r="E1266">
            <v>15.75</v>
          </cell>
          <cell r="F1266">
            <v>3.91</v>
          </cell>
          <cell r="G1266">
            <v>19.66</v>
          </cell>
          <cell r="H1266">
            <v>0.33</v>
          </cell>
        </row>
        <row r="1267">
          <cell r="C1267" t="str">
            <v>REATOR PARA LAMPADA FLUORESCENTE 1X40W PARTIDA RAPIDA FORNECIMENTO E INSTALACAO</v>
          </cell>
          <cell r="D1267" t="str">
            <v>UN</v>
          </cell>
          <cell r="E1267">
            <v>15.75</v>
          </cell>
          <cell r="F1267">
            <v>5.33</v>
          </cell>
          <cell r="G1267">
            <v>21.08</v>
          </cell>
          <cell r="H1267">
            <v>0.45</v>
          </cell>
        </row>
        <row r="1268">
          <cell r="C1268" t="str">
            <v>IGNITOR PARA PARTIDA LAMPADA VAPOR SODIO ALTA PRESSAO ATE 400W</v>
          </cell>
          <cell r="D1268" t="str">
            <v>UN</v>
          </cell>
          <cell r="E1268">
            <v>17.98</v>
          </cell>
          <cell r="F1268">
            <v>10.47</v>
          </cell>
          <cell r="G1268">
            <v>28.45</v>
          </cell>
          <cell r="H1268">
            <v>1</v>
          </cell>
        </row>
        <row r="1269">
          <cell r="C1269" t="str">
            <v>STARTER DE 20W OU 40W FORNECIMENTO E COLOCACAO</v>
          </cell>
          <cell r="D1269" t="str">
            <v>UN</v>
          </cell>
          <cell r="E1269">
            <v>0.87</v>
          </cell>
          <cell r="F1269">
            <v>1.18</v>
          </cell>
          <cell r="G1269">
            <v>2.0499999999999998</v>
          </cell>
          <cell r="H1269">
            <v>0.1</v>
          </cell>
        </row>
        <row r="1270">
          <cell r="C1270" t="str">
            <v>APARELHOS ELETRICOS</v>
          </cell>
          <cell r="E1270" t="str">
            <v/>
          </cell>
          <cell r="F1270" t="str">
            <v/>
          </cell>
          <cell r="G1270" t="str">
            <v/>
          </cell>
        </row>
        <row r="1271">
          <cell r="C1271" t="str">
            <v>CHUVEIRO ELETRICO COMUM CORPO PLASTICO TIPO DUCHA, FORNECIMENTO E INSTALACAO</v>
          </cell>
          <cell r="D1271" t="str">
            <v>UN</v>
          </cell>
          <cell r="E1271">
            <v>24.01</v>
          </cell>
          <cell r="F1271">
            <v>7.85</v>
          </cell>
          <cell r="G1271">
            <v>31.86</v>
          </cell>
          <cell r="H1271">
            <v>0.75</v>
          </cell>
        </row>
        <row r="1272">
          <cell r="C1272" t="str">
            <v>CHUVEIRO PLASTICO BRANCO SIMPLES - FORNECIMENTO E INSTALACAO</v>
          </cell>
          <cell r="D1272" t="str">
            <v>UN</v>
          </cell>
          <cell r="E1272">
            <v>6.06</v>
          </cell>
          <cell r="F1272">
            <v>4.74</v>
          </cell>
          <cell r="G1272">
            <v>10.8</v>
          </cell>
          <cell r="H1272">
            <v>0.4</v>
          </cell>
        </row>
        <row r="1273">
          <cell r="C1273" t="str">
            <v>APARELHO SINALIZADOR DE SAIDA DE GARAGEM, COM CELULA FOTOELETRICA - FORNECIMENTO E INSTALACAO</v>
          </cell>
          <cell r="D1273" t="str">
            <v>UN</v>
          </cell>
          <cell r="E1273">
            <v>277.38</v>
          </cell>
          <cell r="F1273">
            <v>31.4</v>
          </cell>
          <cell r="G1273">
            <v>308.77999999999997</v>
          </cell>
          <cell r="H1273">
            <v>3</v>
          </cell>
        </row>
        <row r="1274">
          <cell r="C1274" t="str">
            <v>SISTEMA DE PROTECAO CONTRA DESCARGAS ATMOSFERICAS - SPDA</v>
          </cell>
          <cell r="E1274" t="str">
            <v/>
          </cell>
          <cell r="F1274" t="str">
            <v/>
          </cell>
          <cell r="G1274" t="str">
            <v/>
          </cell>
        </row>
        <row r="1275">
          <cell r="C1275" t="str">
            <v>MANUTENCAO / REPAROS - SPDA</v>
          </cell>
          <cell r="E1275" t="str">
            <v/>
          </cell>
          <cell r="F1275" t="str">
            <v/>
          </cell>
          <cell r="G1275" t="str">
            <v/>
          </cell>
        </row>
        <row r="1276">
          <cell r="C1276" t="str">
            <v>HASTE DE ATERRAMENTO</v>
          </cell>
          <cell r="E1276" t="str">
            <v/>
          </cell>
          <cell r="F1276" t="str">
            <v/>
          </cell>
          <cell r="G1276" t="str">
            <v/>
          </cell>
        </row>
        <row r="1277">
          <cell r="C1277" t="str">
            <v>HASTE COPPERWELD 5/8" X 3,0M COM CONECTOR</v>
          </cell>
          <cell r="D1277" t="str">
            <v>UN</v>
          </cell>
          <cell r="E1277">
            <v>27</v>
          </cell>
          <cell r="F1277">
            <v>8.3800000000000008</v>
          </cell>
          <cell r="G1277">
            <v>35.380000000000003</v>
          </cell>
          <cell r="H1277">
            <v>0.8</v>
          </cell>
        </row>
        <row r="1278">
          <cell r="C1278" t="str">
            <v>HASTE COPPERWELD 3/4" X 3,00M COM CONECTOR</v>
          </cell>
          <cell r="D1278" t="str">
            <v>UN</v>
          </cell>
          <cell r="E1278">
            <v>39.75</v>
          </cell>
          <cell r="F1278">
            <v>8.3800000000000008</v>
          </cell>
          <cell r="G1278">
            <v>48.13</v>
          </cell>
          <cell r="H1278">
            <v>0.8</v>
          </cell>
        </row>
        <row r="1279">
          <cell r="C1279" t="str">
            <v>HASTE COPPERWELD 3/8" X 3,00M COM CONECTOR</v>
          </cell>
          <cell r="D1279" t="str">
            <v>UN</v>
          </cell>
          <cell r="E1279">
            <v>22.64</v>
          </cell>
          <cell r="F1279">
            <v>8.3800000000000008</v>
          </cell>
          <cell r="G1279">
            <v>31.02</v>
          </cell>
          <cell r="H1279">
            <v>0.8</v>
          </cell>
        </row>
        <row r="1280">
          <cell r="C1280" t="str">
            <v>HASTE DE TERRA CANTONEIRA GALVANIZADA L=2,00M COM CONEXOES</v>
          </cell>
          <cell r="D1280" t="str">
            <v>UN</v>
          </cell>
          <cell r="E1280">
            <v>35.29</v>
          </cell>
          <cell r="F1280">
            <v>8.3800000000000008</v>
          </cell>
          <cell r="G1280">
            <v>43.67</v>
          </cell>
          <cell r="H1280">
            <v>0.8</v>
          </cell>
        </row>
        <row r="1281">
          <cell r="C1281" t="str">
            <v>PARA RAIOS / TERMINAL AEREO / MASTRO</v>
          </cell>
          <cell r="E1281" t="str">
            <v/>
          </cell>
          <cell r="F1281" t="str">
            <v/>
          </cell>
          <cell r="G1281" t="str">
            <v/>
          </cell>
        </row>
        <row r="1282">
          <cell r="C1282" t="str">
            <v>PARA - RAIOS TIPO FRANKLIN - CABO E SUPORTE ISOLADOR</v>
          </cell>
          <cell r="D1282" t="str">
            <v>M</v>
          </cell>
          <cell r="E1282">
            <v>12.57</v>
          </cell>
          <cell r="F1282">
            <v>20.93</v>
          </cell>
          <cell r="G1282">
            <v>33.5</v>
          </cell>
          <cell r="H1282">
            <v>2</v>
          </cell>
        </row>
        <row r="1283">
          <cell r="C1283" t="str">
            <v>INSTALACAO PARA - RAIOS P/RESERVATORIO</v>
          </cell>
          <cell r="D1283" t="str">
            <v>UN</v>
          </cell>
          <cell r="E1283">
            <v>1786.23</v>
          </cell>
          <cell r="F1283">
            <v>210.64</v>
          </cell>
          <cell r="G1283">
            <v>1996.87</v>
          </cell>
          <cell r="H1283">
            <v>16</v>
          </cell>
        </row>
        <row r="1284">
          <cell r="C1284" t="str">
            <v>TERMINAL AEREO EM ACO GALVANIZADO COM BASE DE FIXACAO H=30CM</v>
          </cell>
          <cell r="D1284" t="str">
            <v>UN</v>
          </cell>
          <cell r="E1284">
            <v>6.44</v>
          </cell>
          <cell r="F1284">
            <v>10.47</v>
          </cell>
          <cell r="G1284">
            <v>16.91</v>
          </cell>
          <cell r="H1284">
            <v>1</v>
          </cell>
        </row>
        <row r="1285">
          <cell r="C1285" t="str">
            <v>MASTRO SIMPLES DE FERRO GALVANIZADO P/ PARA - RAIOS H=3,00M INCLUINDO BASE - FORNECIMENTO E INSTALACAO</v>
          </cell>
          <cell r="D1285" t="str">
            <v>UN</v>
          </cell>
          <cell r="E1285">
            <v>167.19</v>
          </cell>
          <cell r="F1285">
            <v>83.72</v>
          </cell>
          <cell r="G1285">
            <v>250.91</v>
          </cell>
          <cell r="H1285">
            <v>8</v>
          </cell>
        </row>
        <row r="1286">
          <cell r="C1286" t="str">
            <v>PARA - RAIO TP VALVULA 15KV/5KA - FORNECIMENTO E INSTALACAO</v>
          </cell>
          <cell r="D1286" t="str">
            <v>UN</v>
          </cell>
          <cell r="E1286">
            <v>158.55000000000001</v>
          </cell>
          <cell r="F1286">
            <v>125.58</v>
          </cell>
          <cell r="G1286">
            <v>284.13</v>
          </cell>
          <cell r="H1286">
            <v>12</v>
          </cell>
        </row>
        <row r="1287">
          <cell r="C1287" t="str">
            <v>CORDOALHA</v>
          </cell>
          <cell r="E1287" t="str">
            <v/>
          </cell>
          <cell r="F1287" t="str">
            <v/>
          </cell>
          <cell r="G1287" t="str">
            <v/>
          </cell>
        </row>
        <row r="1288">
          <cell r="C1288" t="str">
            <v>CORDOALHA DE COBRE NU, INCLUSIVE ISOLADORES - 16, 00 MM2 – FORNECIMENTO E INSTALACAO</v>
          </cell>
          <cell r="D1288" t="str">
            <v>M</v>
          </cell>
          <cell r="E1288">
            <v>6.48</v>
          </cell>
          <cell r="F1288">
            <v>13.81</v>
          </cell>
          <cell r="G1288">
            <v>20.29</v>
          </cell>
          <cell r="H1288">
            <v>1.32</v>
          </cell>
        </row>
        <row r="1289">
          <cell r="C1289" t="str">
            <v>CORDOALHA DE COBRE NU, INCLUSIVE ISOLADORES - 25,00 MM2 – FORNECIMENTO E INSTALACAO</v>
          </cell>
          <cell r="D1289" t="str">
            <v>M</v>
          </cell>
          <cell r="E1289">
            <v>10.48</v>
          </cell>
          <cell r="F1289">
            <v>14.02</v>
          </cell>
          <cell r="G1289">
            <v>24.5</v>
          </cell>
          <cell r="H1289">
            <v>1.34</v>
          </cell>
        </row>
        <row r="1290">
          <cell r="C1290" t="str">
            <v>CORDOALHA DE COBRE NU, INCLUSIVE ISOLADORES - 35,00 MM2 - FORNECIMENTOE INSTALACAO</v>
          </cell>
          <cell r="D1290" t="str">
            <v>M</v>
          </cell>
          <cell r="E1290">
            <v>13.07</v>
          </cell>
          <cell r="F1290">
            <v>14.86</v>
          </cell>
          <cell r="G1290">
            <v>27.93</v>
          </cell>
          <cell r="H1290">
            <v>1.42</v>
          </cell>
        </row>
        <row r="1291">
          <cell r="C1291" t="str">
            <v>CORDOALHA DE COBRE NU, INCLUSIVE ISOLADORES - 50,00 MM2 – FORNECIMENTO E INSTALACAO</v>
          </cell>
          <cell r="D1291" t="str">
            <v>M</v>
          </cell>
          <cell r="E1291">
            <v>16.62</v>
          </cell>
          <cell r="F1291">
            <v>16.95</v>
          </cell>
          <cell r="G1291">
            <v>33.57</v>
          </cell>
          <cell r="H1291">
            <v>1.62</v>
          </cell>
        </row>
        <row r="1292">
          <cell r="C1292" t="str">
            <v>CORDOALHA DE COBRE NU, INCLUSIVE ISOLADORES - 70,00 MM2 – FORNECIMENTO E INSTALACAO</v>
          </cell>
          <cell r="D1292" t="str">
            <v>M</v>
          </cell>
          <cell r="E1292">
            <v>23.9</v>
          </cell>
          <cell r="F1292">
            <v>17.59</v>
          </cell>
          <cell r="G1292">
            <v>41.49</v>
          </cell>
          <cell r="H1292">
            <v>1.68</v>
          </cell>
        </row>
        <row r="1293">
          <cell r="C1293" t="str">
            <v>CORDOALHA DE COBRE NU, INCLUSIVE ISOLADORES - 95,00 MM2 – FORNECIMENTO E INSTALACAO</v>
          </cell>
          <cell r="D1293" t="str">
            <v>M</v>
          </cell>
          <cell r="E1293">
            <v>31.27</v>
          </cell>
          <cell r="F1293">
            <v>18</v>
          </cell>
          <cell r="G1293">
            <v>49.27</v>
          </cell>
          <cell r="H1293">
            <v>1.72</v>
          </cell>
        </row>
        <row r="1294">
          <cell r="C1294" t="str">
            <v>CABO DE COBRE NU</v>
          </cell>
          <cell r="E1294" t="str">
            <v/>
          </cell>
          <cell r="F1294" t="str">
            <v/>
          </cell>
          <cell r="G1294" t="str">
            <v/>
          </cell>
        </row>
        <row r="1295">
          <cell r="C1295" t="str">
            <v>CABO DE COBRE NU 6 MM2</v>
          </cell>
          <cell r="D1295" t="str">
            <v>M</v>
          </cell>
          <cell r="E1295">
            <v>2.5099999999999998</v>
          </cell>
          <cell r="F1295">
            <v>1.68</v>
          </cell>
          <cell r="G1295">
            <v>4.1900000000000004</v>
          </cell>
          <cell r="H1295">
            <v>0.16</v>
          </cell>
        </row>
        <row r="1296">
          <cell r="C1296" t="str">
            <v>CABO DE COBRE NU 10 MM2</v>
          </cell>
          <cell r="D1296" t="str">
            <v>M</v>
          </cell>
          <cell r="E1296">
            <v>3.96</v>
          </cell>
          <cell r="F1296">
            <v>2.09</v>
          </cell>
          <cell r="G1296">
            <v>6.05</v>
          </cell>
          <cell r="H1296">
            <v>0.2</v>
          </cell>
        </row>
        <row r="1297">
          <cell r="C1297" t="str">
            <v>CABO DE COBRE NU 16 MM2</v>
          </cell>
          <cell r="D1297" t="str">
            <v>M</v>
          </cell>
          <cell r="E1297">
            <v>5.08</v>
          </cell>
          <cell r="F1297">
            <v>2.72</v>
          </cell>
          <cell r="G1297">
            <v>7.8</v>
          </cell>
          <cell r="H1297">
            <v>0.26</v>
          </cell>
        </row>
        <row r="1298">
          <cell r="C1298" t="str">
            <v>CABO DE COBRE NU 25 MM2</v>
          </cell>
          <cell r="D1298" t="str">
            <v>M</v>
          </cell>
          <cell r="E1298">
            <v>9.0399999999999991</v>
          </cell>
          <cell r="F1298">
            <v>3.56</v>
          </cell>
          <cell r="G1298">
            <v>12.6</v>
          </cell>
          <cell r="H1298">
            <v>0.34</v>
          </cell>
        </row>
        <row r="1299">
          <cell r="C1299" t="str">
            <v>CABO DE COBRE NU 35 MM2</v>
          </cell>
          <cell r="D1299" t="str">
            <v>M</v>
          </cell>
          <cell r="E1299">
            <v>11.61</v>
          </cell>
          <cell r="F1299">
            <v>4.4000000000000004</v>
          </cell>
          <cell r="G1299">
            <v>16.010000000000002</v>
          </cell>
          <cell r="H1299">
            <v>0.42</v>
          </cell>
        </row>
        <row r="1300">
          <cell r="C1300" t="str">
            <v>CABO DE COBRE NU 50 MM2</v>
          </cell>
          <cell r="D1300" t="str">
            <v>M</v>
          </cell>
          <cell r="E1300">
            <v>15.13</v>
          </cell>
          <cell r="F1300">
            <v>6.49</v>
          </cell>
          <cell r="G1300">
            <v>21.62</v>
          </cell>
          <cell r="H1300">
            <v>0.62</v>
          </cell>
        </row>
        <row r="1301">
          <cell r="C1301" t="str">
            <v>CABO DE COBRE NU 70 MM2</v>
          </cell>
          <cell r="D1301" t="str">
            <v>M</v>
          </cell>
          <cell r="E1301">
            <v>22.33</v>
          </cell>
          <cell r="F1301">
            <v>7.12</v>
          </cell>
          <cell r="G1301">
            <v>29.45</v>
          </cell>
          <cell r="H1301">
            <v>0.68</v>
          </cell>
        </row>
        <row r="1302">
          <cell r="C1302" t="str">
            <v>CABO DE COBRE NU 95 MM2</v>
          </cell>
          <cell r="D1302" t="str">
            <v>M</v>
          </cell>
          <cell r="E1302">
            <v>29.63</v>
          </cell>
          <cell r="F1302">
            <v>7.53</v>
          </cell>
          <cell r="G1302">
            <v>37.159999999999997</v>
          </cell>
          <cell r="H1302">
            <v>0.72</v>
          </cell>
        </row>
        <row r="1303">
          <cell r="C1303" t="str">
            <v>CABO DE COBRE NU 120 MM2</v>
          </cell>
          <cell r="D1303" t="str">
            <v>M</v>
          </cell>
          <cell r="E1303">
            <v>36.89</v>
          </cell>
          <cell r="F1303">
            <v>9.6300000000000008</v>
          </cell>
          <cell r="G1303">
            <v>46.52</v>
          </cell>
          <cell r="H1303">
            <v>0.92</v>
          </cell>
        </row>
        <row r="1304">
          <cell r="C1304" t="str">
            <v>INSTALACOES DE TELEFONIA E LOGICA</v>
          </cell>
          <cell r="E1304" t="str">
            <v/>
          </cell>
          <cell r="F1304" t="str">
            <v/>
          </cell>
          <cell r="G1304" t="str">
            <v/>
          </cell>
        </row>
        <row r="1305">
          <cell r="C1305" t="str">
            <v>MANUTENCAO / REPAROS - INSTALACOES DE TELEFONIA E LOGICA</v>
          </cell>
          <cell r="E1305" t="str">
            <v/>
          </cell>
          <cell r="F1305" t="str">
            <v/>
          </cell>
          <cell r="G1305" t="str">
            <v/>
          </cell>
        </row>
        <row r="1306">
          <cell r="C1306" t="str">
            <v>INSTALACOES TELEFONICAS</v>
          </cell>
          <cell r="E1306" t="str">
            <v/>
          </cell>
          <cell r="F1306" t="str">
            <v/>
          </cell>
          <cell r="G1306" t="str">
            <v/>
          </cell>
        </row>
        <row r="1307">
          <cell r="C1307" t="str">
            <v>INSTALACOES TELEFONICAS P/ EDIFICIO RESIDENCIAL C/ 4 PAVTOS 16 UNID.</v>
          </cell>
          <cell r="D1307" t="str">
            <v>UN</v>
          </cell>
          <cell r="E1307">
            <v>1860.17</v>
          </cell>
          <cell r="F1307">
            <v>1444.17</v>
          </cell>
          <cell r="G1307">
            <v>3304.34</v>
          </cell>
          <cell r="H1307">
            <v>138</v>
          </cell>
        </row>
        <row r="1308">
          <cell r="C1308" t="str">
            <v>QUADRO DE DISTRIBUICAO PARA TELEFONIA</v>
          </cell>
          <cell r="E1308" t="str">
            <v/>
          </cell>
          <cell r="F1308" t="str">
            <v/>
          </cell>
          <cell r="G1308" t="str">
            <v/>
          </cell>
        </row>
        <row r="1309">
          <cell r="C1309" t="str">
            <v>QUADRO DE DISTRIBUICAO PARA TELEFONE N.4, 60X60X12CM EM CHAPA METALICA, DE EMBUTIR, SEM ACESSORIOS, PADRAO TELEBRAS, FORNECIMENTO E INSTALACAO</v>
          </cell>
          <cell r="D1309" t="str">
            <v>UN</v>
          </cell>
          <cell r="E1309">
            <v>99.53</v>
          </cell>
          <cell r="F1309">
            <v>52.32</v>
          </cell>
          <cell r="G1309">
            <v>151.85</v>
          </cell>
          <cell r="H1309">
            <v>5.04</v>
          </cell>
        </row>
        <row r="1310">
          <cell r="C1310" t="str">
            <v>QUADRO DE DISTRIBUICAO PARA TELEFONE N.3, 40X40X12CM EM CHAPA METALICA, DE EMBUTIR, SEM ACESSORIOS, PADRAO TELEBRAS, FORNECIMENTO E INSTALACAO</v>
          </cell>
          <cell r="D1310" t="str">
            <v>UN</v>
          </cell>
          <cell r="E1310">
            <v>62.91</v>
          </cell>
          <cell r="F1310">
            <v>45.02</v>
          </cell>
          <cell r="G1310">
            <v>107.93</v>
          </cell>
          <cell r="H1310">
            <v>4.335</v>
          </cell>
        </row>
        <row r="1311">
          <cell r="C1311" t="str">
            <v>QUADRO DE DISTRIBUICAO PARA TELEFONE N.2, 20X20X12CM EM CHAPA METALICA, DE EMBUTIR, SEM ACESSORIOS, PADRAO TELEBRAS, FORNECIMENTO E INSTALACAO</v>
          </cell>
          <cell r="D1311" t="str">
            <v>UN</v>
          </cell>
          <cell r="E1311">
            <v>34.36</v>
          </cell>
          <cell r="F1311">
            <v>34.479999999999997</v>
          </cell>
          <cell r="G1311">
            <v>68.84</v>
          </cell>
          <cell r="H1311">
            <v>3.3050000000000002</v>
          </cell>
        </row>
        <row r="1312">
          <cell r="C1312" t="str">
            <v>CAIXAS PARA TELEFONIA</v>
          </cell>
          <cell r="E1312" t="str">
            <v/>
          </cell>
          <cell r="F1312" t="str">
            <v/>
          </cell>
          <cell r="G1312" t="str">
            <v/>
          </cell>
        </row>
        <row r="1313">
          <cell r="C1313" t="str">
            <v>CAIXA ENTERRADA PARA INSTALACOES TELEFONICAS TIPO R1 0,60X0,35X0,50M EM BLOCOS DE CONCRETO ESTRUTURAL</v>
          </cell>
          <cell r="D1313" t="str">
            <v>UN</v>
          </cell>
          <cell r="E1313">
            <v>79.739999999999995</v>
          </cell>
          <cell r="F1313">
            <v>61.44</v>
          </cell>
          <cell r="G1313">
            <v>141.18</v>
          </cell>
          <cell r="H1313">
            <v>6.1259869</v>
          </cell>
        </row>
        <row r="1314">
          <cell r="C1314" t="str">
            <v>CAIXA ENTERRADA PARA INSTALACOES TELEFONICAS TIPO R2 1,07X0,52X0,50M EM BLOCOS DE CONCRETO ESTRUTURAL</v>
          </cell>
          <cell r="D1314" t="str">
            <v>UN</v>
          </cell>
          <cell r="E1314">
            <v>151.99</v>
          </cell>
          <cell r="F1314">
            <v>104.53</v>
          </cell>
          <cell r="G1314">
            <v>256.52</v>
          </cell>
          <cell r="H1314">
            <v>10.487622699999999</v>
          </cell>
        </row>
        <row r="1315">
          <cell r="C1315" t="str">
            <v>CAIXA ENTERRADA PARA INSTALACOES TELEFONICAS TIPO R3 1,30X1,20X1,20M EM BLOCOS DE CONCRETO ESTRUTURAL</v>
          </cell>
          <cell r="D1315" t="str">
            <v>UN</v>
          </cell>
          <cell r="E1315">
            <v>489.09</v>
          </cell>
          <cell r="F1315">
            <v>372.37</v>
          </cell>
          <cell r="G1315">
            <v>861.46</v>
          </cell>
          <cell r="H1315">
            <v>37.202904099999998</v>
          </cell>
        </row>
        <row r="1316">
          <cell r="C1316" t="str">
            <v>CAIXA DE PASSAGEM PARA TELEFONE 10X10X5CM (SOBREPOR) FORNECIMENTO E INSTALACAO</v>
          </cell>
          <cell r="D1316" t="str">
            <v>UN</v>
          </cell>
          <cell r="E1316">
            <v>6.98</v>
          </cell>
          <cell r="F1316">
            <v>26.16</v>
          </cell>
          <cell r="G1316">
            <v>33.14</v>
          </cell>
          <cell r="H1316">
            <v>2.5</v>
          </cell>
        </row>
        <row r="1317">
          <cell r="C1317" t="str">
            <v>CAIXA DE PASSAGEM PARA TELEFONE 80X80X15CM (SOBREPOR) FORNECIMENTO E INSTALACAO</v>
          </cell>
          <cell r="D1317" t="str">
            <v>UN</v>
          </cell>
          <cell r="E1317">
            <v>173.49</v>
          </cell>
          <cell r="F1317">
            <v>47.09</v>
          </cell>
          <cell r="G1317">
            <v>220.58</v>
          </cell>
          <cell r="H1317">
            <v>4.5</v>
          </cell>
        </row>
        <row r="1318">
          <cell r="C1318" t="str">
            <v>CAIXA DE PASSAGEM PARA TELEFONE 150X150X15CM (SOBREPOR) FORNECIMENTO E INSTALACAO</v>
          </cell>
          <cell r="D1318" t="str">
            <v>UN</v>
          </cell>
          <cell r="E1318">
            <v>633.12</v>
          </cell>
          <cell r="F1318">
            <v>167.44</v>
          </cell>
          <cell r="G1318">
            <v>800.56</v>
          </cell>
          <cell r="H1318">
            <v>16</v>
          </cell>
        </row>
        <row r="1319">
          <cell r="C1319" t="str">
            <v>FIOS E CABOS TELEFÔNICOS</v>
          </cell>
          <cell r="E1319" t="str">
            <v/>
          </cell>
          <cell r="F1319" t="str">
            <v/>
          </cell>
          <cell r="G1319" t="str">
            <v/>
          </cell>
        </row>
        <row r="1320">
          <cell r="C1320" t="str">
            <v>FIO TELEFONICO FI 0,6MM 2 CONDUTORES (USO INTERNO) - FORNECIMENTO E INSTALACAO</v>
          </cell>
          <cell r="D1320" t="str">
            <v>M</v>
          </cell>
          <cell r="E1320">
            <v>0.55000000000000004</v>
          </cell>
          <cell r="F1320">
            <v>0.51</v>
          </cell>
          <cell r="G1320">
            <v>1.06</v>
          </cell>
          <cell r="H1320">
            <v>0.05</v>
          </cell>
        </row>
        <row r="1321">
          <cell r="C1321" t="str">
            <v>CABO TELEFONICO FE 1,0MM 2 CONDUTORES (USO EXTERNO) - FORNECIMENTO E INSTALACAO</v>
          </cell>
          <cell r="D1321" t="str">
            <v>M</v>
          </cell>
          <cell r="E1321">
            <v>1.1100000000000001</v>
          </cell>
          <cell r="F1321">
            <v>0.81</v>
          </cell>
          <cell r="G1321">
            <v>1.92</v>
          </cell>
          <cell r="H1321">
            <v>0.08</v>
          </cell>
        </row>
        <row r="1322">
          <cell r="C1322" t="str">
            <v>CABO TELEFONICO CTP-APL-50,30 PARES (USO EXTERNO) - FORNECIMENTO E INSTALACAO</v>
          </cell>
          <cell r="D1322" t="str">
            <v>M</v>
          </cell>
          <cell r="E1322">
            <v>6.56</v>
          </cell>
          <cell r="F1322">
            <v>3.25</v>
          </cell>
          <cell r="G1322">
            <v>9.81</v>
          </cell>
          <cell r="H1322">
            <v>0.31</v>
          </cell>
        </row>
        <row r="1323">
          <cell r="C1323" t="str">
            <v>CABO TELEFONICO CTP-APL-50,20 PARES (USO EXTERNO) - FORNECIMENTO E INSTALACAO</v>
          </cell>
          <cell r="D1323" t="str">
            <v>M</v>
          </cell>
          <cell r="E1323">
            <v>5.57</v>
          </cell>
          <cell r="F1323">
            <v>2.19</v>
          </cell>
          <cell r="G1323">
            <v>7.76</v>
          </cell>
          <cell r="H1323">
            <v>0.21</v>
          </cell>
        </row>
        <row r="1324">
          <cell r="C1324" t="str">
            <v>CABO TELEFONICO CTP-APL-50,10 PARES (USO EXTERNO) - FORNECIMENTO E INSTALACAO</v>
          </cell>
          <cell r="D1324" t="str">
            <v>M</v>
          </cell>
          <cell r="E1324">
            <v>3.28</v>
          </cell>
          <cell r="F1324">
            <v>1.78</v>
          </cell>
          <cell r="G1324">
            <v>5.0599999999999996</v>
          </cell>
          <cell r="H1324">
            <v>0.17</v>
          </cell>
        </row>
        <row r="1325">
          <cell r="C1325" t="str">
            <v>CABO TELEFONICO CT - APL - 50, 100 PARES (USO EXTERNO) - FORNECIMENTO E INSTALACAO</v>
          </cell>
          <cell r="D1325" t="str">
            <v>M</v>
          </cell>
          <cell r="E1325">
            <v>16.8</v>
          </cell>
          <cell r="F1325">
            <v>2.83</v>
          </cell>
          <cell r="G1325">
            <v>19.63</v>
          </cell>
          <cell r="H1325">
            <v>0.28000000000000003</v>
          </cell>
        </row>
        <row r="1326">
          <cell r="C1326" t="str">
            <v>CABO TELEFONICO CI-50 10 PARES (USO INTERNO) - FORNECIMENTO E INSTALACAO</v>
          </cell>
          <cell r="D1326" t="str">
            <v>M</v>
          </cell>
          <cell r="E1326">
            <v>2.6</v>
          </cell>
          <cell r="F1326">
            <v>1.21</v>
          </cell>
          <cell r="G1326">
            <v>3.81</v>
          </cell>
          <cell r="H1326">
            <v>0.12</v>
          </cell>
        </row>
        <row r="1327">
          <cell r="C1327" t="str">
            <v>CABO TELEFONICO CI-50 20PARES (USO INTERNO) - FORNECIMENTO E INSTALACAO</v>
          </cell>
          <cell r="D1327" t="str">
            <v>M</v>
          </cell>
          <cell r="E1327">
            <v>4.17</v>
          </cell>
          <cell r="F1327">
            <v>1.42</v>
          </cell>
          <cell r="G1327">
            <v>5.59</v>
          </cell>
          <cell r="H1327">
            <v>0.14000000000000001</v>
          </cell>
        </row>
        <row r="1328">
          <cell r="C1328" t="str">
            <v>CABO TELEFONICO CI-50 30PARES (USO INTERNO) - FORNECIMENTO E INSTALACAO</v>
          </cell>
          <cell r="D1328" t="str">
            <v>M</v>
          </cell>
          <cell r="E1328">
            <v>5.84</v>
          </cell>
          <cell r="F1328">
            <v>1.62</v>
          </cell>
          <cell r="G1328">
            <v>7.46</v>
          </cell>
          <cell r="H1328">
            <v>0.16</v>
          </cell>
        </row>
        <row r="1329">
          <cell r="C1329" t="str">
            <v>CABO TELEFONICO CI-50 50PARES (USO INTERNO) - FORNECIMENTO E INSTALACAO</v>
          </cell>
          <cell r="D1329" t="str">
            <v>M</v>
          </cell>
          <cell r="E1329">
            <v>10.19</v>
          </cell>
          <cell r="F1329">
            <v>2.02</v>
          </cell>
          <cell r="G1329">
            <v>12.21</v>
          </cell>
          <cell r="H1329">
            <v>0.2</v>
          </cell>
        </row>
        <row r="1330">
          <cell r="C1330" t="str">
            <v>CABO TELEFONICO CI-50 75 PARES (USO INTERNO) - FORNECIMENTO E INSTALACAO</v>
          </cell>
          <cell r="D1330" t="str">
            <v>M</v>
          </cell>
          <cell r="E1330">
            <v>12.53</v>
          </cell>
          <cell r="F1330">
            <v>2.4300000000000002</v>
          </cell>
          <cell r="G1330">
            <v>14.96</v>
          </cell>
          <cell r="H1330">
            <v>0.24</v>
          </cell>
        </row>
        <row r="1331">
          <cell r="C1331" t="str">
            <v>CABO TELEFONICO CI-50 200 PARES (USO INTERNO) - FORNECIMENTO E INSTALACAO</v>
          </cell>
          <cell r="D1331" t="str">
            <v>M</v>
          </cell>
          <cell r="E1331">
            <v>38.43</v>
          </cell>
          <cell r="F1331">
            <v>4.05</v>
          </cell>
          <cell r="G1331">
            <v>42.48</v>
          </cell>
          <cell r="H1331">
            <v>0.4</v>
          </cell>
        </row>
        <row r="1332">
          <cell r="C1332" t="str">
            <v>CABO TELEFONICO CCI-50 1 PAR (USO INTERNO) - FORNECIMENTO E INSTALACAO</v>
          </cell>
          <cell r="D1332" t="str">
            <v>M</v>
          </cell>
          <cell r="E1332">
            <v>0.35</v>
          </cell>
          <cell r="F1332">
            <v>0.41</v>
          </cell>
          <cell r="G1332">
            <v>0.76</v>
          </cell>
          <cell r="H1332">
            <v>0.04</v>
          </cell>
        </row>
        <row r="1333">
          <cell r="C1333" t="str">
            <v>CABO TELEFONICO CCI-50 2 PARES (USO INTERNO) - FORNECIMENTO E INSTALACAO</v>
          </cell>
          <cell r="D1333" t="str">
            <v>M</v>
          </cell>
          <cell r="E1333">
            <v>0.56000000000000005</v>
          </cell>
          <cell r="F1333">
            <v>0.41</v>
          </cell>
          <cell r="G1333">
            <v>0.97</v>
          </cell>
          <cell r="H1333">
            <v>0.04</v>
          </cell>
        </row>
        <row r="1334">
          <cell r="C1334" t="str">
            <v>CABO TELEFONICO CCI-50 3 PARES (USO INTERNO) - FORNECIMENTO E INSTALACAO</v>
          </cell>
          <cell r="D1334" t="str">
            <v>M</v>
          </cell>
          <cell r="E1334">
            <v>0.83</v>
          </cell>
          <cell r="F1334">
            <v>0.41</v>
          </cell>
          <cell r="G1334">
            <v>1.24</v>
          </cell>
          <cell r="H1334">
            <v>0.04</v>
          </cell>
        </row>
        <row r="1335">
          <cell r="C1335" t="str">
            <v>CABO TELEFONICO CCI-50 4 PARES (USO INTERNO) - FORNECIMENTO E INSTALACAO</v>
          </cell>
          <cell r="D1335" t="str">
            <v>M</v>
          </cell>
          <cell r="E1335">
            <v>0.85</v>
          </cell>
          <cell r="F1335">
            <v>0.61</v>
          </cell>
          <cell r="G1335">
            <v>1.46</v>
          </cell>
          <cell r="H1335">
            <v>0.06</v>
          </cell>
        </row>
        <row r="1336">
          <cell r="C1336" t="str">
            <v>CABO TELEFONICO CCI-50 5 PARES (USO INTERNO) - FORNECIMENTO E INSTALACAO</v>
          </cell>
          <cell r="D1336" t="str">
            <v>M</v>
          </cell>
          <cell r="E1336">
            <v>0.91</v>
          </cell>
          <cell r="F1336">
            <v>0.81</v>
          </cell>
          <cell r="G1336">
            <v>1.72</v>
          </cell>
          <cell r="H1336">
            <v>0.08</v>
          </cell>
        </row>
        <row r="1337">
          <cell r="C1337" t="str">
            <v>CABO TELEFONICO CCI-50 6 PARES (USO INTERNO) - FORNECIMENTO E INSTALACAO</v>
          </cell>
          <cell r="D1337" t="str">
            <v>M</v>
          </cell>
          <cell r="E1337">
            <v>1.18</v>
          </cell>
          <cell r="F1337">
            <v>1.21</v>
          </cell>
          <cell r="G1337">
            <v>2.39</v>
          </cell>
          <cell r="H1337">
            <v>0.12</v>
          </cell>
        </row>
        <row r="1338">
          <cell r="C1338" t="str">
            <v>TOMADA PARA TELEFONE</v>
          </cell>
          <cell r="E1338" t="str">
            <v/>
          </cell>
          <cell r="F1338" t="str">
            <v/>
          </cell>
          <cell r="G1338" t="str">
            <v/>
          </cell>
        </row>
        <row r="1339">
          <cell r="C1339" t="str">
            <v>TOMADA PARA TELEFONE DE 4 POLOS PADRAO TELEBRAS - FORNECIMENTO E INSTALACAO</v>
          </cell>
          <cell r="D1339" t="str">
            <v>UN</v>
          </cell>
          <cell r="E1339">
            <v>10.32</v>
          </cell>
          <cell r="F1339">
            <v>5.23</v>
          </cell>
          <cell r="G1339">
            <v>15.55</v>
          </cell>
          <cell r="H1339">
            <v>0.5</v>
          </cell>
        </row>
        <row r="1340">
          <cell r="C1340" t="str">
            <v>PORTA EQUIPAMENTO</v>
          </cell>
          <cell r="E1340" t="str">
            <v/>
          </cell>
          <cell r="F1340" t="str">
            <v/>
          </cell>
          <cell r="G1340" t="str">
            <v/>
          </cell>
        </row>
        <row r="1341">
          <cell r="C1341" t="str">
            <v>ACESSÓRIOS PARA RACK</v>
          </cell>
          <cell r="E1341" t="str">
            <v/>
          </cell>
          <cell r="F1341" t="str">
            <v/>
          </cell>
          <cell r="G1341" t="str">
            <v/>
          </cell>
        </row>
        <row r="1342">
          <cell r="C1342" t="str">
            <v>INSTALACOES PARA SISTEMAS DE VENTILACÃO</v>
          </cell>
          <cell r="E1342" t="str">
            <v/>
          </cell>
          <cell r="F1342" t="str">
            <v/>
          </cell>
          <cell r="G1342" t="str">
            <v/>
          </cell>
        </row>
        <row r="1343">
          <cell r="C1343" t="str">
            <v>MANUTENCAO / REPAROS - INSTALACOES PARA SISTEMAS DE VENTILACÃO</v>
          </cell>
          <cell r="E1343" t="str">
            <v/>
          </cell>
          <cell r="F1343" t="str">
            <v/>
          </cell>
          <cell r="G1343" t="str">
            <v/>
          </cell>
        </row>
        <row r="1344">
          <cell r="C1344" t="str">
            <v>AR CONDICIONADO</v>
          </cell>
          <cell r="E1344" t="str">
            <v/>
          </cell>
          <cell r="F1344" t="str">
            <v/>
          </cell>
          <cell r="G1344" t="str">
            <v/>
          </cell>
        </row>
        <row r="1345">
          <cell r="C1345" t="str">
            <v>DUTO CHAPA GALVANIZADA NUM 26 P/ AR CONDICIONADO</v>
          </cell>
          <cell r="D1345" t="str">
            <v>M2</v>
          </cell>
          <cell r="E1345">
            <v>49.64</v>
          </cell>
          <cell r="F1345">
            <v>105.88</v>
          </cell>
          <cell r="G1345">
            <v>155.52000000000001</v>
          </cell>
          <cell r="H1345">
            <v>8</v>
          </cell>
        </row>
        <row r="1346">
          <cell r="C1346" t="str">
            <v>DUTO CHAPA GALVANIZADA NUM 22 P/ AR CONDICIONADO</v>
          </cell>
          <cell r="D1346" t="str">
            <v>M2</v>
          </cell>
          <cell r="E1346">
            <v>45.31</v>
          </cell>
          <cell r="F1346">
            <v>105.88</v>
          </cell>
          <cell r="G1346">
            <v>151.19</v>
          </cell>
          <cell r="H1346">
            <v>8</v>
          </cell>
        </row>
        <row r="1347">
          <cell r="C1347" t="str">
            <v>FORNECIMENTO E INSTALACAO CAIXA PRE MOLDADA EM CONCRETO PARA AR CONDICIONADO 18000 BTUS</v>
          </cell>
          <cell r="D1347" t="str">
            <v>UN</v>
          </cell>
          <cell r="E1347">
            <v>131.99</v>
          </cell>
          <cell r="F1347">
            <v>77.47</v>
          </cell>
          <cell r="G1347">
            <v>209.46</v>
          </cell>
          <cell r="H1347">
            <v>8</v>
          </cell>
        </row>
        <row r="1348">
          <cell r="C1348" t="str">
            <v>INSTALACOES PARA GAS - GLP</v>
          </cell>
          <cell r="E1348" t="str">
            <v/>
          </cell>
          <cell r="F1348" t="str">
            <v/>
          </cell>
          <cell r="G1348" t="str">
            <v/>
          </cell>
        </row>
        <row r="1349">
          <cell r="C1349" t="str">
            <v>MANUTENCAO / REPAROS - GLP</v>
          </cell>
          <cell r="E1349" t="str">
            <v/>
          </cell>
          <cell r="F1349" t="str">
            <v/>
          </cell>
          <cell r="G1349" t="str">
            <v/>
          </cell>
        </row>
        <row r="1350">
          <cell r="C1350" t="str">
            <v>INSTALACOES GAS CENTRAL</v>
          </cell>
          <cell r="E1350" t="str">
            <v/>
          </cell>
          <cell r="F1350" t="str">
            <v/>
          </cell>
          <cell r="G1350" t="str">
            <v/>
          </cell>
        </row>
        <row r="1351">
          <cell r="C1351" t="str">
            <v>INSTALACOES GAS CENTRAL P/ EDIFICIO RESIDENCIAL C/ 4 PAVTOS 16 UNID. UMA CENTRAL POR BLOCO COM 16 PONTOS</v>
          </cell>
          <cell r="D1351" t="str">
            <v>UN</v>
          </cell>
          <cell r="E1351">
            <v>2279.2399999999998</v>
          </cell>
          <cell r="F1351">
            <v>1465.52</v>
          </cell>
          <cell r="G1351">
            <v>3744.76</v>
          </cell>
          <cell r="H1351">
            <v>140.04</v>
          </cell>
        </row>
        <row r="1352">
          <cell r="C1352" t="str">
            <v>TUBOS DE ACO PRETO</v>
          </cell>
          <cell r="E1352" t="str">
            <v/>
          </cell>
          <cell r="F1352" t="str">
            <v/>
          </cell>
          <cell r="G1352" t="str">
            <v/>
          </cell>
        </row>
        <row r="1353">
          <cell r="C1353" t="str">
            <v>TUBO DE ACO PRETO 2" SEM COSTURA SCHEDULE 40/NBR 5590,INCLUSIVE CONEXOES - FORNECIMENTO E INSTALACAO</v>
          </cell>
          <cell r="D1353" t="str">
            <v>M</v>
          </cell>
          <cell r="E1353">
            <v>76.98</v>
          </cell>
          <cell r="F1353">
            <v>33.479999999999997</v>
          </cell>
          <cell r="G1353">
            <v>110.46</v>
          </cell>
          <cell r="H1353">
            <v>3.2</v>
          </cell>
        </row>
        <row r="1354">
          <cell r="C1354" t="str">
            <v>TUBO DE ACO PRETO 2.1/2" SEM COSTURA SCHEDULE 40/NBR 5590,INCLUSIVE CONEXOES - FORNECIMENTO E INSTALACAO</v>
          </cell>
          <cell r="D1354" t="str">
            <v>M</v>
          </cell>
          <cell r="E1354">
            <v>84.43</v>
          </cell>
          <cell r="F1354">
            <v>37.67</v>
          </cell>
          <cell r="G1354">
            <v>122.1</v>
          </cell>
          <cell r="H1354">
            <v>3.6</v>
          </cell>
        </row>
        <row r="1355">
          <cell r="C1355" t="str">
            <v>TUBO DE ACO PRETO 3" SEM COSTURA SCHEDULE 40/NBR 5590,INCLUSIVE CONEXOES - FORNECIMENTO E INSTALACAO</v>
          </cell>
          <cell r="D1355" t="str">
            <v>M</v>
          </cell>
          <cell r="E1355">
            <v>94.99</v>
          </cell>
          <cell r="F1355">
            <v>41.86</v>
          </cell>
          <cell r="G1355">
            <v>136.85</v>
          </cell>
          <cell r="H1355">
            <v>4</v>
          </cell>
        </row>
        <row r="1356">
          <cell r="C1356" t="str">
            <v>TUBO DE ACO PRETO 4" SEM COSTURA SCHEDULE 40/NBR 5590,INCLUSIVE CONEXOES - FORNECIMENTO E INSTALACAO</v>
          </cell>
          <cell r="D1356" t="str">
            <v>M</v>
          </cell>
          <cell r="E1356">
            <v>150.29</v>
          </cell>
          <cell r="F1356">
            <v>46.05</v>
          </cell>
          <cell r="G1356">
            <v>196.34</v>
          </cell>
          <cell r="H1356">
            <v>4.4000000000000004</v>
          </cell>
        </row>
        <row r="1357">
          <cell r="C1357" t="str">
            <v>TUBO DE ACO PRETO 6" SEM COSTURA SCHEDULE 40/NBR 5590, INCLUSIVE CONEXOES - FORNECIMENTO E INSTALACAO</v>
          </cell>
          <cell r="D1357" t="str">
            <v>M</v>
          </cell>
          <cell r="E1357">
            <v>247.24</v>
          </cell>
          <cell r="F1357">
            <v>55.47</v>
          </cell>
          <cell r="G1357">
            <v>302.70999999999998</v>
          </cell>
          <cell r="H1357">
            <v>5.3</v>
          </cell>
        </row>
        <row r="1358">
          <cell r="C1358" t="str">
            <v>TUBOS DE COBRE</v>
          </cell>
          <cell r="E1358" t="str">
            <v/>
          </cell>
          <cell r="F1358" t="str">
            <v/>
          </cell>
          <cell r="G1358" t="str">
            <v/>
          </cell>
        </row>
        <row r="1359">
          <cell r="C1359" t="str">
            <v>TUBO DE COBRE CLASSE "E" 15MM - FORNECIMENTO E INSTALACAO</v>
          </cell>
          <cell r="D1359" t="str">
            <v>M</v>
          </cell>
          <cell r="E1359">
            <v>10.039999999999999</v>
          </cell>
          <cell r="F1359">
            <v>2.82</v>
          </cell>
          <cell r="G1359">
            <v>12.86</v>
          </cell>
          <cell r="H1359">
            <v>0.27800000000000002</v>
          </cell>
        </row>
        <row r="1360">
          <cell r="C1360" t="str">
            <v>TUBO DE COBRE CLASSE "E" 22MM - FORNECIMENTO E INSTALACAO</v>
          </cell>
          <cell r="D1360" t="str">
            <v>M</v>
          </cell>
          <cell r="E1360">
            <v>13.98</v>
          </cell>
          <cell r="F1360">
            <v>3.11</v>
          </cell>
          <cell r="G1360">
            <v>17.09</v>
          </cell>
          <cell r="H1360">
            <v>0.308</v>
          </cell>
        </row>
        <row r="1361">
          <cell r="C1361" t="str">
            <v>TUBO DE COBRE CLASSE "E" 28MM - FORNECIMENTO E INSTALACAO</v>
          </cell>
          <cell r="D1361" t="str">
            <v>M</v>
          </cell>
          <cell r="E1361">
            <v>16.95</v>
          </cell>
          <cell r="F1361">
            <v>3.33</v>
          </cell>
          <cell r="G1361">
            <v>20.28</v>
          </cell>
          <cell r="H1361">
            <v>0.33</v>
          </cell>
        </row>
        <row r="1362">
          <cell r="C1362" t="str">
            <v>TUBO DE COBRE CLASSE "E" 35MM - FORNECIMENTO E INSTALACAO</v>
          </cell>
          <cell r="D1362" t="str">
            <v>M</v>
          </cell>
          <cell r="E1362">
            <v>25.41</v>
          </cell>
          <cell r="F1362">
            <v>3.56</v>
          </cell>
          <cell r="G1362">
            <v>28.97</v>
          </cell>
          <cell r="H1362">
            <v>0.35199999999999998</v>
          </cell>
        </row>
        <row r="1363">
          <cell r="C1363" t="str">
            <v>TUBO DE COBRE CLASSE "E" 42MM - FORNECIMENTO E INSTALACAO</v>
          </cell>
          <cell r="D1363" t="str">
            <v>M</v>
          </cell>
          <cell r="E1363">
            <v>41.31</v>
          </cell>
          <cell r="F1363">
            <v>4</v>
          </cell>
          <cell r="G1363">
            <v>45.31</v>
          </cell>
          <cell r="H1363">
            <v>0.39600000000000002</v>
          </cell>
        </row>
        <row r="1364">
          <cell r="C1364" t="str">
            <v>TUBO DE COBRE CLASSE "E" 54MM - FORNECIMENTO E INSTALACAO</v>
          </cell>
          <cell r="D1364" t="str">
            <v>M</v>
          </cell>
          <cell r="E1364">
            <v>50.9</v>
          </cell>
          <cell r="F1364">
            <v>4.9000000000000004</v>
          </cell>
          <cell r="G1364">
            <v>55.8</v>
          </cell>
          <cell r="H1364">
            <v>0.48399999999999999</v>
          </cell>
        </row>
        <row r="1365">
          <cell r="C1365" t="str">
            <v>TUBO DE COBRE CLASSE "E" 66MM - FORNECIMENTO E INSTALACAO</v>
          </cell>
          <cell r="D1365" t="str">
            <v>M</v>
          </cell>
          <cell r="E1365">
            <v>71.48</v>
          </cell>
          <cell r="F1365">
            <v>5.79</v>
          </cell>
          <cell r="G1365">
            <v>77.27</v>
          </cell>
          <cell r="H1365">
            <v>0.57199999999999995</v>
          </cell>
        </row>
        <row r="1366">
          <cell r="C1366" t="str">
            <v>TUBO DE COBRE CLASSE "E" 79MM - FORNECIMENTO E INSTALACAO</v>
          </cell>
          <cell r="D1366" t="str">
            <v>M</v>
          </cell>
          <cell r="E1366">
            <v>102.14</v>
          </cell>
          <cell r="F1366">
            <v>6.68</v>
          </cell>
          <cell r="G1366">
            <v>108.82</v>
          </cell>
          <cell r="H1366">
            <v>0.66</v>
          </cell>
        </row>
        <row r="1367">
          <cell r="C1367" t="str">
            <v>TUBO DE COBRE CLASSE "E" 104MM - FORNECIMENTO E INSTALACAO</v>
          </cell>
          <cell r="D1367" t="str">
            <v>M</v>
          </cell>
          <cell r="E1367">
            <v>146.21</v>
          </cell>
          <cell r="F1367">
            <v>8.9</v>
          </cell>
          <cell r="G1367">
            <v>155.11000000000001</v>
          </cell>
          <cell r="H1367">
            <v>0.88</v>
          </cell>
        </row>
        <row r="1368">
          <cell r="C1368" t="str">
            <v>CONEXOES DE COBRE</v>
          </cell>
          <cell r="E1368" t="str">
            <v/>
          </cell>
          <cell r="F1368" t="str">
            <v/>
          </cell>
          <cell r="G1368" t="str">
            <v/>
          </cell>
        </row>
        <row r="1369">
          <cell r="C1369" t="str">
            <v>COTOVELO DE COBRE SEM ANEL SOLDA 15MM - FORNECIMENTO E INSTALACAO</v>
          </cell>
          <cell r="D1369" t="str">
            <v>UN</v>
          </cell>
          <cell r="E1369">
            <v>2.15</v>
          </cell>
          <cell r="F1369">
            <v>3.77</v>
          </cell>
          <cell r="G1369">
            <v>5.92</v>
          </cell>
          <cell r="H1369">
            <v>0.36</v>
          </cell>
        </row>
        <row r="1370">
          <cell r="C1370" t="str">
            <v>COTOVELO DE COBRE SEM ANEL SOLDA 22MM - FORNECIMENTO E INSTALACAO</v>
          </cell>
          <cell r="D1370" t="str">
            <v>UN</v>
          </cell>
          <cell r="E1370">
            <v>5.17</v>
          </cell>
          <cell r="F1370">
            <v>3.77</v>
          </cell>
          <cell r="G1370">
            <v>8.94</v>
          </cell>
          <cell r="H1370">
            <v>0.36</v>
          </cell>
        </row>
        <row r="1371">
          <cell r="C1371" t="str">
            <v>COTOVELO DE COBRE SEM ANEL SOLDA 28MM - FORNECIMENTO E INSTALACAO</v>
          </cell>
          <cell r="D1371" t="str">
            <v>UN</v>
          </cell>
          <cell r="E1371">
            <v>7.11</v>
          </cell>
          <cell r="F1371">
            <v>3.77</v>
          </cell>
          <cell r="G1371">
            <v>10.88</v>
          </cell>
          <cell r="H1371">
            <v>0.36</v>
          </cell>
        </row>
        <row r="1372">
          <cell r="C1372" t="str">
            <v>COTOVELO DE COBRE SEM ANEL SOLDA 35MM - FORNECIMENTO E INSTALACAO</v>
          </cell>
          <cell r="D1372" t="str">
            <v>UN</v>
          </cell>
          <cell r="E1372">
            <v>18.989999999999998</v>
          </cell>
          <cell r="F1372">
            <v>6.07</v>
          </cell>
          <cell r="G1372">
            <v>25.06</v>
          </cell>
          <cell r="H1372">
            <v>0.57999999999999996</v>
          </cell>
        </row>
        <row r="1373">
          <cell r="C1373" t="str">
            <v>COTOVELO DE COBRE 42MM, LIGACAO SOLDADA - FORNECIMENTO E INSTALACAO</v>
          </cell>
          <cell r="D1373" t="str">
            <v>UN</v>
          </cell>
          <cell r="E1373">
            <v>29.05</v>
          </cell>
          <cell r="F1373">
            <v>5.47</v>
          </cell>
          <cell r="G1373">
            <v>34.520000000000003</v>
          </cell>
          <cell r="H1373">
            <v>0.54</v>
          </cell>
        </row>
        <row r="1374">
          <cell r="C1374" t="str">
            <v>COTOVELO DE COBRE 54MM, LIGACAO SOLDADA - FORNECIMENTO E INSTALACAO</v>
          </cell>
          <cell r="D1374" t="str">
            <v>UN</v>
          </cell>
          <cell r="E1374">
            <v>42.75</v>
          </cell>
          <cell r="F1374">
            <v>5.86</v>
          </cell>
          <cell r="G1374">
            <v>48.61</v>
          </cell>
          <cell r="H1374">
            <v>0.57999999999999996</v>
          </cell>
        </row>
        <row r="1375">
          <cell r="C1375" t="str">
            <v>COTOVELO DE COBRE 66MM, LIGACAO SOLDADA - FORNECIMENTO E INSTALACAO</v>
          </cell>
          <cell r="D1375" t="str">
            <v>UN</v>
          </cell>
          <cell r="E1375">
            <v>126.19</v>
          </cell>
          <cell r="F1375">
            <v>6.47</v>
          </cell>
          <cell r="G1375">
            <v>132.66</v>
          </cell>
          <cell r="H1375">
            <v>0.64</v>
          </cell>
        </row>
        <row r="1376">
          <cell r="C1376" t="str">
            <v>COTOVELO DE COBRE 79MM, LIGACAO SOLDADA - FORNECIMENTO E INSTALACAO</v>
          </cell>
          <cell r="D1376" t="str">
            <v>UN</v>
          </cell>
          <cell r="E1376">
            <v>150.68</v>
          </cell>
          <cell r="F1376">
            <v>6.88</v>
          </cell>
          <cell r="G1376">
            <v>157.56</v>
          </cell>
          <cell r="H1376">
            <v>0.68</v>
          </cell>
        </row>
        <row r="1377">
          <cell r="C1377" t="str">
            <v>LUVA DE COBRE SEM ANEL SOLDA 15MM - FORNECIMENTO E INSTALACAO</v>
          </cell>
          <cell r="D1377" t="str">
            <v>UN</v>
          </cell>
          <cell r="E1377">
            <v>1.28</v>
          </cell>
          <cell r="F1377">
            <v>2.83</v>
          </cell>
          <cell r="G1377">
            <v>4.1100000000000003</v>
          </cell>
          <cell r="H1377">
            <v>0.28000000000000003</v>
          </cell>
        </row>
        <row r="1378">
          <cell r="C1378" t="str">
            <v>LUVA DE COBRE SEM ANEL SOLDA 22MM - FORNECIMENTO E INSTALACAO</v>
          </cell>
          <cell r="D1378" t="str">
            <v>UN</v>
          </cell>
          <cell r="E1378">
            <v>2.2200000000000002</v>
          </cell>
          <cell r="F1378">
            <v>3.77</v>
          </cell>
          <cell r="G1378">
            <v>5.99</v>
          </cell>
          <cell r="H1378">
            <v>0.36</v>
          </cell>
        </row>
        <row r="1379">
          <cell r="C1379" t="str">
            <v>LUVA DE COBRE SEM ANEL SOLDA 28MM - FORNECIMENTO E INSTALACAO</v>
          </cell>
          <cell r="D1379" t="str">
            <v>UN</v>
          </cell>
          <cell r="E1379">
            <v>4.47</v>
          </cell>
          <cell r="F1379">
            <v>3.64</v>
          </cell>
          <cell r="G1379">
            <v>8.11</v>
          </cell>
          <cell r="H1379">
            <v>0.36</v>
          </cell>
        </row>
        <row r="1380">
          <cell r="C1380" t="str">
            <v>LUVA DE COBRE SEM ANEL SOLDA 35MM - FORNECIMENTO E INSTALACAO</v>
          </cell>
          <cell r="D1380" t="str">
            <v>UN</v>
          </cell>
          <cell r="E1380">
            <v>10.53</v>
          </cell>
          <cell r="F1380">
            <v>6.07</v>
          </cell>
          <cell r="G1380">
            <v>16.600000000000001</v>
          </cell>
          <cell r="H1380">
            <v>0.57999999999999996</v>
          </cell>
        </row>
        <row r="1381">
          <cell r="C1381" t="str">
            <v>LUVA DE COBRE SEM ANEL SOLDA 42MM - FORNECIMENTO E INSTALACAO</v>
          </cell>
          <cell r="D1381" t="str">
            <v>UN</v>
          </cell>
          <cell r="E1381">
            <v>15.18</v>
          </cell>
          <cell r="F1381">
            <v>4.8499999999999996</v>
          </cell>
          <cell r="G1381">
            <v>20.03</v>
          </cell>
          <cell r="H1381">
            <v>0.48</v>
          </cell>
        </row>
        <row r="1382">
          <cell r="C1382" t="str">
            <v>LUVA DE COBRE SEM ANEL SOLDA 54MM - FORNECIMENTO E INSTALACAO</v>
          </cell>
          <cell r="D1382" t="str">
            <v>UN</v>
          </cell>
          <cell r="E1382">
            <v>23.29</v>
          </cell>
          <cell r="F1382">
            <v>5.67</v>
          </cell>
          <cell r="G1382">
            <v>28.96</v>
          </cell>
          <cell r="H1382">
            <v>0.56000000000000005</v>
          </cell>
        </row>
        <row r="1383">
          <cell r="C1383" t="str">
            <v>LUVA DE COBRE SEM ANEL SOLDA 66MM - FORNECIMENTO E INSTALACAO</v>
          </cell>
          <cell r="D1383" t="str">
            <v>UN</v>
          </cell>
          <cell r="E1383">
            <v>68.33</v>
          </cell>
          <cell r="F1383">
            <v>6.27</v>
          </cell>
          <cell r="G1383">
            <v>74.599999999999994</v>
          </cell>
          <cell r="H1383">
            <v>0.62</v>
          </cell>
        </row>
        <row r="1384">
          <cell r="C1384" t="str">
            <v>LUVA DE COBRE SEM ANEL SOLDA 79MM - FORNECIMENTO E INSTALACAO</v>
          </cell>
          <cell r="D1384" t="str">
            <v>UN</v>
          </cell>
          <cell r="E1384">
            <v>93.88</v>
          </cell>
          <cell r="F1384">
            <v>6.88</v>
          </cell>
          <cell r="G1384">
            <v>100.76</v>
          </cell>
          <cell r="H1384">
            <v>0.68</v>
          </cell>
        </row>
        <row r="1385">
          <cell r="C1385" t="str">
            <v>TE DE COBRE 15MM LIGACAO SOLDADA - FORNECIMENTO E INSTALACAO</v>
          </cell>
          <cell r="D1385" t="str">
            <v>UN</v>
          </cell>
          <cell r="E1385">
            <v>2.37</v>
          </cell>
          <cell r="F1385">
            <v>3.23</v>
          </cell>
          <cell r="G1385">
            <v>5.6</v>
          </cell>
          <cell r="H1385">
            <v>0.32</v>
          </cell>
        </row>
        <row r="1386">
          <cell r="C1386" t="str">
            <v>TE DE COBRE 22MM LIGACAO SOLDADA - FORNECIMENTO E INSTALACAO</v>
          </cell>
          <cell r="D1386" t="str">
            <v>UN</v>
          </cell>
          <cell r="E1386">
            <v>5.53</v>
          </cell>
          <cell r="F1386">
            <v>3.64</v>
          </cell>
          <cell r="G1386">
            <v>9.17</v>
          </cell>
          <cell r="H1386">
            <v>0.36</v>
          </cell>
        </row>
        <row r="1387">
          <cell r="C1387" t="str">
            <v>TE DE COBRE 28MM LIGACAO SOLDADA - FORNECIMENTO E INSTALACAO</v>
          </cell>
          <cell r="D1387" t="str">
            <v>UN</v>
          </cell>
          <cell r="E1387">
            <v>9.85</v>
          </cell>
          <cell r="F1387">
            <v>3.64</v>
          </cell>
          <cell r="G1387">
            <v>13.49</v>
          </cell>
          <cell r="H1387">
            <v>0.36</v>
          </cell>
        </row>
        <row r="1388">
          <cell r="C1388" t="str">
            <v>TE DE COBRE 35MM LIGACAO SOLDADA - FORNECIMENTO E INSTALACAO</v>
          </cell>
          <cell r="D1388" t="str">
            <v>UN</v>
          </cell>
          <cell r="E1388">
            <v>23.18</v>
          </cell>
          <cell r="F1388">
            <v>4.05</v>
          </cell>
          <cell r="G1388">
            <v>27.23</v>
          </cell>
          <cell r="H1388">
            <v>0.4</v>
          </cell>
        </row>
        <row r="1389">
          <cell r="C1389" t="str">
            <v>TE DE COBRE 42MM LIGACAO SOLDADA - FORNECIMENTO E INSTALACAO</v>
          </cell>
          <cell r="D1389" t="str">
            <v>UN</v>
          </cell>
          <cell r="E1389">
            <v>31</v>
          </cell>
          <cell r="F1389">
            <v>4.8499999999999996</v>
          </cell>
          <cell r="G1389">
            <v>35.85</v>
          </cell>
          <cell r="H1389">
            <v>0.48</v>
          </cell>
        </row>
        <row r="1390">
          <cell r="C1390" t="str">
            <v>TE DE COBRE 54MM LIGACAO SOLDADA - FORNECIMENTO E INSTALACAO</v>
          </cell>
          <cell r="D1390" t="str">
            <v>UN</v>
          </cell>
          <cell r="E1390">
            <v>65.040000000000006</v>
          </cell>
          <cell r="F1390">
            <v>5.67</v>
          </cell>
          <cell r="G1390">
            <v>70.709999999999994</v>
          </cell>
          <cell r="H1390">
            <v>0.56000000000000005</v>
          </cell>
        </row>
        <row r="1391">
          <cell r="C1391" t="str">
            <v>TE DE COBRE 66MM LIGACAO SOLDADA - FORNECIMENTO E INSTALACAO</v>
          </cell>
          <cell r="D1391" t="str">
            <v>UN</v>
          </cell>
          <cell r="E1391">
            <v>147.33000000000001</v>
          </cell>
          <cell r="F1391">
            <v>6.68</v>
          </cell>
          <cell r="G1391">
            <v>154.01</v>
          </cell>
          <cell r="H1391">
            <v>0.66</v>
          </cell>
        </row>
        <row r="1392">
          <cell r="C1392" t="str">
            <v>TE DE COBRE 79MM LIGACAO SOLDADA - FORNECIMENTO E INSTALACAO</v>
          </cell>
          <cell r="D1392" t="str">
            <v>UN</v>
          </cell>
          <cell r="E1392">
            <v>238.08</v>
          </cell>
          <cell r="F1392">
            <v>8.2899999999999991</v>
          </cell>
          <cell r="G1392">
            <v>246.37</v>
          </cell>
          <cell r="H1392">
            <v>0.82</v>
          </cell>
        </row>
        <row r="1393">
          <cell r="C1393" t="str">
            <v>INSTALACOES DE PREVENCAO CONTRA INCENDIOS</v>
          </cell>
          <cell r="E1393" t="str">
            <v/>
          </cell>
          <cell r="F1393" t="str">
            <v/>
          </cell>
          <cell r="G1393" t="str">
            <v/>
          </cell>
        </row>
        <row r="1394">
          <cell r="C1394" t="str">
            <v>MANUTENCAO / REPAROS - PCI</v>
          </cell>
          <cell r="E1394" t="str">
            <v/>
          </cell>
          <cell r="F1394" t="str">
            <v/>
          </cell>
          <cell r="G1394" t="str">
            <v/>
          </cell>
        </row>
        <row r="1395">
          <cell r="C1395" t="str">
            <v>ASSENTAMENTO SIMPLES DE TUBOS DE FERRO FUNDIDO, COM JUNTA ELASTICA, DN 50 MM.</v>
          </cell>
          <cell r="D1395" t="str">
            <v>M</v>
          </cell>
          <cell r="E1395">
            <v>0.41</v>
          </cell>
          <cell r="F1395">
            <v>1.37</v>
          </cell>
          <cell r="G1395">
            <v>1.78</v>
          </cell>
          <cell r="H1395">
            <v>0.13200000000000001</v>
          </cell>
        </row>
        <row r="1396">
          <cell r="C1396" t="str">
            <v>ASSENTAMENTO DE TUBOS DE FERRO FUNDIDO C/ JUNTA ELASTICA - DN 75 MM</v>
          </cell>
          <cell r="D1396" t="str">
            <v>M</v>
          </cell>
          <cell r="E1396">
            <v>0.05</v>
          </cell>
          <cell r="F1396">
            <v>1.85</v>
          </cell>
          <cell r="G1396">
            <v>1.9</v>
          </cell>
          <cell r="H1396">
            <v>0.18</v>
          </cell>
        </row>
        <row r="1397">
          <cell r="C1397" t="str">
            <v>ASSENTAMENTO DE TUBOS DE FERRO FUNDIDO C/ JUNTA ELASTICA - DN 100 MM</v>
          </cell>
          <cell r="D1397" t="str">
            <v>M</v>
          </cell>
          <cell r="E1397">
            <v>0.1</v>
          </cell>
          <cell r="F1397">
            <v>2.19</v>
          </cell>
          <cell r="G1397">
            <v>2.29</v>
          </cell>
          <cell r="H1397">
            <v>0.21199999999999999</v>
          </cell>
        </row>
        <row r="1398">
          <cell r="C1398" t="str">
            <v>ASSENTAMENTO DE TUBOS DE FERRO FUNDIDO C/ JUNTA ELASTICA - DN 150 MM - INCLUSIVE TRANSPORTE</v>
          </cell>
          <cell r="D1398" t="str">
            <v>M</v>
          </cell>
          <cell r="E1398">
            <v>1.0900000000000001</v>
          </cell>
          <cell r="F1398">
            <v>2.98</v>
          </cell>
          <cell r="G1398">
            <v>4.07</v>
          </cell>
          <cell r="H1398">
            <v>0.27900000000000003</v>
          </cell>
        </row>
        <row r="1399">
          <cell r="C1399" t="str">
            <v>ASSENTAMENTO DE TUBOS DE FERRO FUNDIDO C/ JUNTA ELASTICA - DN 200 MM - INCLUSIVE TRANSPORTE</v>
          </cell>
          <cell r="D1399" t="str">
            <v>M</v>
          </cell>
          <cell r="E1399">
            <v>1.39</v>
          </cell>
          <cell r="F1399">
            <v>3.8</v>
          </cell>
          <cell r="G1399">
            <v>5.19</v>
          </cell>
          <cell r="H1399">
            <v>0.35799999999999998</v>
          </cell>
        </row>
        <row r="1400">
          <cell r="C1400" t="str">
            <v>ASSENTAMENTO DE TUBOS DE FERRO FUNDIDO C/ JUNTA ELASTICA - DN 250 MM - INCLUSIVE TRANSPORTE</v>
          </cell>
          <cell r="D1400" t="str">
            <v>M</v>
          </cell>
          <cell r="E1400">
            <v>1.7</v>
          </cell>
          <cell r="F1400">
            <v>4.58</v>
          </cell>
          <cell r="G1400">
            <v>6.28</v>
          </cell>
          <cell r="H1400">
            <v>0.43099999999999999</v>
          </cell>
        </row>
        <row r="1401">
          <cell r="C1401" t="str">
            <v>ASSENTAMENTO DE TUBOS DE FERRO FUNDIDO C/ JUNTA ELASTICA - DN 300 MM - INCLUSIVE TRANSPORTE</v>
          </cell>
          <cell r="D1401" t="str">
            <v>M</v>
          </cell>
          <cell r="E1401">
            <v>1.94</v>
          </cell>
          <cell r="F1401">
            <v>5.15</v>
          </cell>
          <cell r="G1401">
            <v>7.09</v>
          </cell>
          <cell r="H1401">
            <v>0.48599999999999999</v>
          </cell>
        </row>
        <row r="1402">
          <cell r="C1402" t="str">
            <v>ASSENTAMENTO DE TUBOS DE FERRO FUNDIDO C/ JUNTA ELASTICA - DN 350 MM - INCLUSIVE TRANSPORTE</v>
          </cell>
          <cell r="D1402" t="str">
            <v>M</v>
          </cell>
          <cell r="E1402">
            <v>2.44</v>
          </cell>
          <cell r="F1402">
            <v>5.87</v>
          </cell>
          <cell r="G1402">
            <v>8.31</v>
          </cell>
          <cell r="H1402">
            <v>0.55200000000000005</v>
          </cell>
        </row>
        <row r="1403">
          <cell r="C1403" t="str">
            <v>ASSENTAMENTO DE TUBOS DE FERRO FUNDIDO C/ JUNTA ELASTICA - DN 400 MM - INCLUSIVE TRANSPORTE</v>
          </cell>
          <cell r="D1403" t="str">
            <v>M</v>
          </cell>
          <cell r="E1403">
            <v>2.86</v>
          </cell>
          <cell r="F1403">
            <v>6.66</v>
          </cell>
          <cell r="G1403">
            <v>9.52</v>
          </cell>
          <cell r="H1403">
            <v>0.626</v>
          </cell>
        </row>
        <row r="1404">
          <cell r="C1404" t="str">
            <v>ASSENTAMENTO DE TUBOS DE FERRO FUNDIDO C/ JUNTA ELASTICA - DN 450 MM - INCLUSIVE TRANSPORTE</v>
          </cell>
          <cell r="D1404" t="str">
            <v>M</v>
          </cell>
          <cell r="E1404">
            <v>3.2</v>
          </cell>
          <cell r="F1404">
            <v>7.5</v>
          </cell>
          <cell r="G1404">
            <v>10.7</v>
          </cell>
          <cell r="H1404">
            <v>0.70599999999999996</v>
          </cell>
        </row>
        <row r="1405">
          <cell r="C1405" t="str">
            <v>ASSENTAMENTO DE TUBOS DE FERRO FUNDIDO C/ JUNTA ELASTICA - DN 500 MM - INCLUSIVE TRANSPORTE</v>
          </cell>
          <cell r="D1405" t="str">
            <v>M</v>
          </cell>
          <cell r="E1405">
            <v>3.89</v>
          </cell>
          <cell r="F1405">
            <v>8.01</v>
          </cell>
          <cell r="G1405">
            <v>11.9</v>
          </cell>
          <cell r="H1405">
            <v>0.751</v>
          </cell>
        </row>
        <row r="1406">
          <cell r="C1406" t="str">
            <v>ASSENTAMENTO DE TUBOS DE FERRO FUNDIDO C/ JUNTA ELASTICA - DN 600 MM - INCLUSIVE TRANSPORTE</v>
          </cell>
          <cell r="D1406" t="str">
            <v>M</v>
          </cell>
          <cell r="E1406">
            <v>4.7699999999999996</v>
          </cell>
          <cell r="F1406">
            <v>9.59</v>
          </cell>
          <cell r="G1406">
            <v>14.36</v>
          </cell>
          <cell r="H1406">
            <v>0.9</v>
          </cell>
        </row>
        <row r="1407">
          <cell r="C1407" t="str">
            <v>ASSENTAMENTO DE TUBOS DE FERRO FUNDIDO C/ JUNTA ELASTICA - DN 700 MM - INCLUSIVE TRANSPORTE</v>
          </cell>
          <cell r="D1407" t="str">
            <v>M</v>
          </cell>
          <cell r="E1407">
            <v>5.23</v>
          </cell>
          <cell r="F1407">
            <v>12.69</v>
          </cell>
          <cell r="G1407">
            <v>17.920000000000002</v>
          </cell>
          <cell r="H1407">
            <v>1.24</v>
          </cell>
        </row>
        <row r="1408">
          <cell r="C1408" t="str">
            <v>ASSENTAMENTO DE TUBOS DE FERRO FUNDIDO C/ JUNTA ELASTICA - DN 800 MM - INCLUSIVE TRANSPORTE</v>
          </cell>
          <cell r="D1408" t="str">
            <v>M</v>
          </cell>
          <cell r="E1408">
            <v>6.24</v>
          </cell>
          <cell r="F1408">
            <v>14.42</v>
          </cell>
          <cell r="G1408">
            <v>20.66</v>
          </cell>
          <cell r="H1408">
            <v>1.4059999999999999</v>
          </cell>
        </row>
        <row r="1409">
          <cell r="C1409" t="str">
            <v>ASSENTAMENTO DE TUBOS DE FERRO FUNDIDO C/ JUNTA ELASTICA - DN 900 MM - INCLUSIVE TRANSPORTE</v>
          </cell>
          <cell r="D1409" t="str">
            <v>M</v>
          </cell>
          <cell r="E1409">
            <v>8.06</v>
          </cell>
          <cell r="F1409">
            <v>16.18</v>
          </cell>
          <cell r="G1409">
            <v>24.24</v>
          </cell>
          <cell r="H1409">
            <v>1.5680000000000001</v>
          </cell>
        </row>
        <row r="1410">
          <cell r="C1410" t="str">
            <v>ASSENTAMENTO DE TUBOS DE FERRO FUNDIDO C/ JUNTA ELASTICA - DN 1000 MM - INCLUSIVE TRANSPORTE</v>
          </cell>
          <cell r="D1410" t="str">
            <v>M</v>
          </cell>
          <cell r="E1410">
            <v>8.49</v>
          </cell>
          <cell r="F1410">
            <v>17.5</v>
          </cell>
          <cell r="G1410">
            <v>25.99</v>
          </cell>
          <cell r="H1410">
            <v>1.7</v>
          </cell>
        </row>
        <row r="1411">
          <cell r="C1411" t="str">
            <v>ASSENTAMENTO DE TUBOS DE FERRO FUNDIDO C/ JUNTA ELASTICA - DN 1100 MM - INCLUSIVE TRANSPORTE</v>
          </cell>
          <cell r="D1411" t="str">
            <v>M</v>
          </cell>
          <cell r="E1411">
            <v>9.9</v>
          </cell>
          <cell r="F1411">
            <v>20.89</v>
          </cell>
          <cell r="G1411">
            <v>30.79</v>
          </cell>
          <cell r="H1411">
            <v>2.0299999999999998</v>
          </cell>
        </row>
        <row r="1412">
          <cell r="C1412" t="str">
            <v>ASSENTAMENTO DE TUBOS DE FERRO FUNDIDO C/ JUNTA ELASTICA - DN 1200 MM - INCLUSIVE TRANSPORTE</v>
          </cell>
          <cell r="D1412" t="str">
            <v>M</v>
          </cell>
          <cell r="E1412">
            <v>12.12</v>
          </cell>
          <cell r="F1412">
            <v>24.28</v>
          </cell>
          <cell r="G1412">
            <v>36.4</v>
          </cell>
          <cell r="H1412">
            <v>2.3559999999999999</v>
          </cell>
        </row>
        <row r="1413">
          <cell r="C1413" t="str">
            <v>ASSENTAMENTO DE TUBOS DE ACO, COM JUNTA ELASTICA (COMPRIMENTO DE 6,00M) - DN 150 MM</v>
          </cell>
          <cell r="D1413" t="str">
            <v>M</v>
          </cell>
          <cell r="E1413">
            <v>1.19</v>
          </cell>
          <cell r="F1413">
            <v>3.22</v>
          </cell>
          <cell r="G1413">
            <v>4.41</v>
          </cell>
          <cell r="H1413">
            <v>0.30120000000000002</v>
          </cell>
        </row>
        <row r="1414">
          <cell r="C1414" t="str">
            <v>ASSENTAMENTO DE TUBOS DE ACO, COM JUNTA ELASTICA (COMPRIMENTO DE 6,00M) - DN 200 MM</v>
          </cell>
          <cell r="D1414" t="str">
            <v>M</v>
          </cell>
          <cell r="E1414">
            <v>1.51</v>
          </cell>
          <cell r="F1414">
            <v>4.12</v>
          </cell>
          <cell r="G1414">
            <v>5.63</v>
          </cell>
          <cell r="H1414">
            <v>0.38650000000000001</v>
          </cell>
        </row>
        <row r="1415">
          <cell r="C1415" t="str">
            <v>ASSENTAMENTO DE TUBOS DE ACO, COM JUNTA ELASTICA (COMPRIMENTO DE 6,00M) - DN 250 MM</v>
          </cell>
          <cell r="D1415" t="str">
            <v>M</v>
          </cell>
          <cell r="E1415">
            <v>1.85</v>
          </cell>
          <cell r="F1415">
            <v>4.9400000000000004</v>
          </cell>
          <cell r="G1415">
            <v>6.79</v>
          </cell>
          <cell r="H1415">
            <v>0.46429999999999999</v>
          </cell>
        </row>
        <row r="1416">
          <cell r="C1416" t="str">
            <v>ASSENTAMENTO DE TUBOS DE ACO, COM JUNTA ELASTICA (COMPRIMENTO DE 6,00M) - DN 300 MM</v>
          </cell>
          <cell r="D1416" t="str">
            <v>M</v>
          </cell>
          <cell r="E1416">
            <v>2.1</v>
          </cell>
          <cell r="F1416">
            <v>5.54</v>
          </cell>
          <cell r="G1416">
            <v>7.64</v>
          </cell>
          <cell r="H1416">
            <v>0.52229999999999999</v>
          </cell>
        </row>
        <row r="1417">
          <cell r="C1417" t="str">
            <v>ASSENTAMENTO DE TUBOS DE ACO, COM JUNTA ELASTICA (COMPRIMENTO DE 6,00M) - DN 350 MM</v>
          </cell>
          <cell r="D1417" t="str">
            <v>M</v>
          </cell>
          <cell r="E1417">
            <v>2.66</v>
          </cell>
          <cell r="F1417">
            <v>6.3</v>
          </cell>
          <cell r="G1417">
            <v>8.9600000000000009</v>
          </cell>
          <cell r="H1417">
            <v>0.59189999999999998</v>
          </cell>
        </row>
        <row r="1418">
          <cell r="C1418" t="str">
            <v>ASSENTAMENTO DE TUBOS DE ACO, COM JUNTA ELASTICA (COMPRIMENTO DE 6,00M) - DN 400 MM</v>
          </cell>
          <cell r="D1418" t="str">
            <v>M</v>
          </cell>
          <cell r="E1418">
            <v>3.1</v>
          </cell>
          <cell r="F1418">
            <v>7.15</v>
          </cell>
          <cell r="G1418">
            <v>10.25</v>
          </cell>
          <cell r="H1418">
            <v>0.6704</v>
          </cell>
        </row>
        <row r="1419">
          <cell r="C1419" t="str">
            <v>ASSENTAMENTO DE TUBOS DE ACO, COM JUNTA ELASTICA (COMPRIMENTO DE 6,00M) - DN 450 MM</v>
          </cell>
          <cell r="D1419" t="str">
            <v>M</v>
          </cell>
          <cell r="E1419">
            <v>3.47</v>
          </cell>
          <cell r="F1419">
            <v>8.0399999999999991</v>
          </cell>
          <cell r="G1419">
            <v>11.51</v>
          </cell>
          <cell r="H1419">
            <v>0.75490000000000002</v>
          </cell>
        </row>
        <row r="1420">
          <cell r="C1420" t="str">
            <v>ASSENTAMENTO DE TUBOS DE ACO, COM JUNTA ELASTICA (COMPRIMENTO DE 6,00M) - DN 500 MM</v>
          </cell>
          <cell r="D1420" t="str">
            <v>M</v>
          </cell>
          <cell r="E1420">
            <v>4.2300000000000004</v>
          </cell>
          <cell r="F1420">
            <v>8.57</v>
          </cell>
          <cell r="G1420">
            <v>12.8</v>
          </cell>
          <cell r="H1420">
            <v>0.80110000000000003</v>
          </cell>
        </row>
        <row r="1421">
          <cell r="C1421" t="str">
            <v>ASSENTAMENTO DE TUBOS DE ACO, COM JUNTA ELASTICA (COMPRIMENTO DE 6,00M) - DN 600 MM</v>
          </cell>
          <cell r="D1421" t="str">
            <v>M</v>
          </cell>
          <cell r="E1421">
            <v>5.18</v>
          </cell>
          <cell r="F1421">
            <v>10.23</v>
          </cell>
          <cell r="G1421">
            <v>15.41</v>
          </cell>
          <cell r="H1421">
            <v>0.95699999999999996</v>
          </cell>
        </row>
        <row r="1422">
          <cell r="C1422" t="str">
            <v>ASSENTAMENTO DE TUBOS DE ACO, COM JUNTA ELASTICA (COMPRIMENTO DE 6,00M) - DN 700 MM</v>
          </cell>
          <cell r="D1422" t="str">
            <v>M</v>
          </cell>
          <cell r="E1422">
            <v>5.66</v>
          </cell>
          <cell r="F1422">
            <v>13.54</v>
          </cell>
          <cell r="G1422">
            <v>19.2</v>
          </cell>
          <cell r="H1422">
            <v>1.3220000000000001</v>
          </cell>
        </row>
        <row r="1423">
          <cell r="C1423" t="str">
            <v>ASSENTAMENTO DE TUBOS DE ACO, COM JUNTA ELASTICA (COMPRIMENTO DE 6,00M) - DN 800 MM</v>
          </cell>
          <cell r="D1423" t="str">
            <v>M</v>
          </cell>
          <cell r="E1423">
            <v>6.75</v>
          </cell>
          <cell r="F1423">
            <v>15.35</v>
          </cell>
          <cell r="G1423">
            <v>22.1</v>
          </cell>
          <cell r="H1423">
            <v>1.4947999999999999</v>
          </cell>
        </row>
        <row r="1424">
          <cell r="C1424" t="str">
            <v>ASSENTAMENTO DE TUBOS DE ACO, COM JUNTA ELASTICA (COMPRIMENTO DE 6,00M) - DN 900 MM</v>
          </cell>
          <cell r="D1424" t="str">
            <v>M</v>
          </cell>
          <cell r="E1424">
            <v>8.7200000000000006</v>
          </cell>
          <cell r="F1424">
            <v>17.18</v>
          </cell>
          <cell r="G1424">
            <v>25.9</v>
          </cell>
          <cell r="H1424">
            <v>1.6624000000000001</v>
          </cell>
        </row>
        <row r="1425">
          <cell r="C1425" t="str">
            <v>ASSENTAMENTO DE TUBOS DE ACO, COM JUNTA ELASTICA (COMPRIMENTO DE 6,00M) - DN 1000 MM</v>
          </cell>
          <cell r="D1425" t="str">
            <v>M</v>
          </cell>
          <cell r="E1425">
            <v>9.17</v>
          </cell>
          <cell r="F1425">
            <v>18.52</v>
          </cell>
          <cell r="G1425">
            <v>27.69</v>
          </cell>
          <cell r="H1425">
            <v>1.796</v>
          </cell>
        </row>
        <row r="1426">
          <cell r="C1426" t="str">
            <v>ASSENTAMENTO DE TUBOS DE ACO, COM JUNTA ELASTICA (COMPRIMENTO DE 6,00M) - DN 1100 MM</v>
          </cell>
          <cell r="D1426" t="str">
            <v>M</v>
          </cell>
          <cell r="E1426">
            <v>10.7</v>
          </cell>
          <cell r="F1426">
            <v>22.14</v>
          </cell>
          <cell r="G1426">
            <v>32.840000000000003</v>
          </cell>
          <cell r="H1426">
            <v>2.1480000000000001</v>
          </cell>
        </row>
        <row r="1427">
          <cell r="C1427" t="str">
            <v>ASSENTAMENTO DE TUBOS DE ACO, COM JUNTA ELASTICA (COMPRIMENTO DE 6,00M) - DN 1200 MM</v>
          </cell>
          <cell r="D1427" t="str">
            <v>M</v>
          </cell>
          <cell r="E1427">
            <v>13.11</v>
          </cell>
          <cell r="F1427">
            <v>25.73</v>
          </cell>
          <cell r="G1427">
            <v>38.840000000000003</v>
          </cell>
          <cell r="H1427">
            <v>2.4927999999999999</v>
          </cell>
        </row>
        <row r="1428">
          <cell r="C1428" t="str">
            <v>MANGUEIRAS</v>
          </cell>
          <cell r="E1428" t="str">
            <v/>
          </cell>
          <cell r="F1428" t="str">
            <v/>
          </cell>
          <cell r="G1428" t="str">
            <v/>
          </cell>
        </row>
        <row r="1429">
          <cell r="C1429" t="str">
            <v>CONJUNTO DE MANGUEIRA PARA COMBATE A INCENDIO EM FIBRA DE POLIESTER PURA, COM 1.1/2", REVESTIDA INTERNAMENTE, COM 2 LANCES DE 15M CADA</v>
          </cell>
          <cell r="D1429" t="str">
            <v>UN</v>
          </cell>
          <cell r="E1429">
            <v>379.24</v>
          </cell>
          <cell r="F1429">
            <v>0</v>
          </cell>
          <cell r="G1429">
            <v>379.24</v>
          </cell>
          <cell r="H1429">
            <v>0</v>
          </cell>
        </row>
        <row r="1430">
          <cell r="C1430" t="str">
            <v>ABRIGOS PARA HIDRANTES</v>
          </cell>
          <cell r="E1430" t="str">
            <v/>
          </cell>
          <cell r="F1430" t="str">
            <v/>
          </cell>
          <cell r="G1430" t="str">
            <v/>
          </cell>
        </row>
        <row r="1431">
          <cell r="C1431" t="str">
            <v>ABRIGO PARA HIDRANTE, 75X45X17CM, COM REGISTRO GLOBO ANGULAR 45º 2.1/2", ADAPTADOR STORZ 2.1/2", MANGUEIRA DE INCENDIO 15M, REDUCAO 2.1/2X1.1/2" E ESGUICHO EM LATAO 1.1/2" - FORNECIMENTO E INSTALACAO</v>
          </cell>
          <cell r="D1431" t="str">
            <v>UN</v>
          </cell>
          <cell r="E1431">
            <v>641.14</v>
          </cell>
          <cell r="F1431">
            <v>70.81</v>
          </cell>
          <cell r="G1431">
            <v>711.95</v>
          </cell>
          <cell r="H1431">
            <v>7</v>
          </cell>
        </row>
        <row r="1432">
          <cell r="C1432" t="str">
            <v>ABRIGO PARA HIDRANTE, 90X60X17CM, COM REGISTRO GLOBO ANGULAR 45º 2.1/2", ADAPTADOR STORZ 2.1/2", MANGUEIRA DE INCENDIO 20M, REDUCAO 2.1/2X1.1/2" E ESGUICHO EM LATAO 1.1/2" - FORNECIMENTO E INSTALACAO</v>
          </cell>
          <cell r="D1432" t="str">
            <v>UN</v>
          </cell>
          <cell r="E1432">
            <v>989.07</v>
          </cell>
          <cell r="F1432">
            <v>80.92</v>
          </cell>
          <cell r="G1432">
            <v>1069.99</v>
          </cell>
          <cell r="H1432">
            <v>8</v>
          </cell>
        </row>
        <row r="1433">
          <cell r="C1433" t="str">
            <v>HIDRANTE SUBTERRANEO</v>
          </cell>
          <cell r="E1433" t="str">
            <v/>
          </cell>
          <cell r="F1433" t="str">
            <v/>
          </cell>
          <cell r="G1433" t="str">
            <v/>
          </cell>
        </row>
        <row r="1434">
          <cell r="C1434" t="str">
            <v>HIDRANTE SUBTERRANEO FERRO FUNDIDO C/ CURVA LONGA E CAIXA DN=75MM</v>
          </cell>
          <cell r="D1434" t="str">
            <v>UN</v>
          </cell>
          <cell r="E1434">
            <v>2677.11</v>
          </cell>
          <cell r="F1434">
            <v>24.07</v>
          </cell>
          <cell r="G1434">
            <v>2701.18</v>
          </cell>
          <cell r="H1434">
            <v>2.2999999999999998</v>
          </cell>
        </row>
        <row r="1435">
          <cell r="C1435" t="str">
            <v>CAIXAS DE INCENDIO</v>
          </cell>
          <cell r="E1435" t="str">
            <v/>
          </cell>
          <cell r="F1435" t="str">
            <v/>
          </cell>
          <cell r="G1435" t="str">
            <v/>
          </cell>
        </row>
        <row r="1436">
          <cell r="C1436" t="str">
            <v>CAIXA DE INCENDIO 45X75X17CM - FORNECIMENTO E INSTALACAO</v>
          </cell>
          <cell r="D1436" t="str">
            <v>UN</v>
          </cell>
          <cell r="E1436">
            <v>143.65</v>
          </cell>
          <cell r="F1436">
            <v>14.31</v>
          </cell>
          <cell r="G1436">
            <v>157.96</v>
          </cell>
          <cell r="H1436">
            <v>1.5</v>
          </cell>
        </row>
        <row r="1437">
          <cell r="C1437" t="str">
            <v>CAIXA DE INCENDIO 60X75X17CM - FORNECIMENTO E INSTALACAO</v>
          </cell>
          <cell r="D1437" t="str">
            <v>UN</v>
          </cell>
          <cell r="E1437">
            <v>185.81</v>
          </cell>
          <cell r="F1437">
            <v>16.04</v>
          </cell>
          <cell r="G1437">
            <v>201.85</v>
          </cell>
          <cell r="H1437">
            <v>1.5</v>
          </cell>
        </row>
        <row r="1438">
          <cell r="C1438" t="str">
            <v>TUBOS DE ACO GALVANIZADO</v>
          </cell>
          <cell r="E1438" t="str">
            <v/>
          </cell>
          <cell r="F1438" t="str">
            <v/>
          </cell>
          <cell r="G1438" t="str">
            <v/>
          </cell>
        </row>
        <row r="1439">
          <cell r="C1439" t="str">
            <v>TUBO DE ACO GALVANIZADO COM COSTURA 1/2" (15MM), INCLUSIVE CONEXOES - FORNECIMENTO E INSTALACAO</v>
          </cell>
          <cell r="D1439" t="str">
            <v>M</v>
          </cell>
          <cell r="E1439">
            <v>11.45</v>
          </cell>
          <cell r="F1439">
            <v>2.3199999999999998</v>
          </cell>
          <cell r="G1439">
            <v>13.77</v>
          </cell>
          <cell r="H1439">
            <v>0.23</v>
          </cell>
        </row>
        <row r="1440">
          <cell r="C1440" t="str">
            <v>TUBO DE ACO GALVANIZADO COM COSTURA 3/4" (20MM), INCLUSIVE CONEXOES - FORNECIMENTO E INSTALACAO</v>
          </cell>
          <cell r="D1440" t="str">
            <v>M</v>
          </cell>
          <cell r="E1440">
            <v>15.61</v>
          </cell>
          <cell r="F1440">
            <v>2.83</v>
          </cell>
          <cell r="G1440">
            <v>18.440000000000001</v>
          </cell>
          <cell r="H1440">
            <v>0.28000000000000003</v>
          </cell>
        </row>
        <row r="1441">
          <cell r="C1441" t="str">
            <v>TUBO DE ACO GALVANIZADO COM COSTURA 1" (25MM), INCLUSIVE CONEXOES - FORNECIMENTO E INSTALACAO</v>
          </cell>
          <cell r="D1441" t="str">
            <v>M</v>
          </cell>
          <cell r="E1441">
            <v>25.85</v>
          </cell>
          <cell r="F1441">
            <v>23.02</v>
          </cell>
          <cell r="G1441">
            <v>48.87</v>
          </cell>
          <cell r="H1441">
            <v>2.2000000000000002</v>
          </cell>
        </row>
        <row r="1442">
          <cell r="C1442" t="str">
            <v>TUBO DE ACO GALVANIZADO COM COSTURA 1.1/4" (32MM), INCLUSIVE CONEXOES - FORNECIMENTO E INSTALACAO</v>
          </cell>
          <cell r="D1442" t="str">
            <v>M</v>
          </cell>
          <cell r="E1442">
            <v>38.020000000000003</v>
          </cell>
          <cell r="F1442">
            <v>25.12</v>
          </cell>
          <cell r="G1442">
            <v>63.14</v>
          </cell>
          <cell r="H1442">
            <v>2.4</v>
          </cell>
        </row>
        <row r="1443">
          <cell r="C1443" t="str">
            <v>TUBO DE ACO GALVANIZADO COM COSTURA 1.1/2" (40MM), INCLUSIVE CONEXOES - FORNECIMENTO E INSTALACAO</v>
          </cell>
          <cell r="D1443" t="str">
            <v>M</v>
          </cell>
          <cell r="E1443">
            <v>39.22</v>
          </cell>
          <cell r="F1443">
            <v>29.31</v>
          </cell>
          <cell r="G1443">
            <v>68.53</v>
          </cell>
          <cell r="H1443">
            <v>2.8</v>
          </cell>
        </row>
        <row r="1444">
          <cell r="C1444" t="str">
            <v>TUBO DE ACO GALVANIZADO COM COSTURA 2" (50MM), INCLUSIVE CONEXOES - FORNECIMENTO E INSTALACAO</v>
          </cell>
          <cell r="D1444" t="str">
            <v>M</v>
          </cell>
          <cell r="E1444">
            <v>54.76</v>
          </cell>
          <cell r="F1444">
            <v>33.479999999999997</v>
          </cell>
          <cell r="G1444">
            <v>88.24</v>
          </cell>
          <cell r="H1444">
            <v>3.2</v>
          </cell>
        </row>
        <row r="1445">
          <cell r="C1445" t="str">
            <v>TUBO DE ACO GALVANIZADO COM COSTURA 2.1/2" (65MM), INCLUSIVE CONEXOES - FORNECIMENTO E INSTALACAO</v>
          </cell>
          <cell r="D1445" t="str">
            <v>M</v>
          </cell>
          <cell r="E1445">
            <v>72.42</v>
          </cell>
          <cell r="F1445">
            <v>37.67</v>
          </cell>
          <cell r="G1445">
            <v>110.09</v>
          </cell>
          <cell r="H1445">
            <v>3.6</v>
          </cell>
        </row>
        <row r="1446">
          <cell r="C1446" t="str">
            <v>TUBO DE ACO GALVANIZADO COM COSTURA 3" (80MM), INCLUSIVE CONEXOES - FORNECIMENTO E INSTALACAO</v>
          </cell>
          <cell r="D1446" t="str">
            <v>M</v>
          </cell>
          <cell r="E1446">
            <v>76.25</v>
          </cell>
          <cell r="F1446">
            <v>41.86</v>
          </cell>
          <cell r="G1446">
            <v>118.11</v>
          </cell>
          <cell r="H1446">
            <v>4</v>
          </cell>
        </row>
        <row r="1447">
          <cell r="C1447" t="str">
            <v>TUBO DE ACO GALVANIZADO COM COSTURA 4" (100MM), INCLUSIVE CONEXOES - FORNECIMENTO E INSTALACAO</v>
          </cell>
          <cell r="D1447" t="str">
            <v>M</v>
          </cell>
          <cell r="E1447">
            <v>123.21</v>
          </cell>
          <cell r="F1447">
            <v>46.05</v>
          </cell>
          <cell r="G1447">
            <v>169.26</v>
          </cell>
          <cell r="H1447">
            <v>4.4000000000000004</v>
          </cell>
        </row>
        <row r="1448">
          <cell r="C1448" t="str">
            <v>TUBO DE ACO GALVANIZADO COM COSTURA 6" (150MM), INCLUSIVE CONEXOES - FORNECIMENTO E INSTALACAO</v>
          </cell>
          <cell r="D1448" t="str">
            <v>M</v>
          </cell>
          <cell r="E1448">
            <v>190.85</v>
          </cell>
          <cell r="F1448">
            <v>55.47</v>
          </cell>
          <cell r="G1448">
            <v>246.32</v>
          </cell>
          <cell r="H1448">
            <v>5.3</v>
          </cell>
        </row>
        <row r="1449">
          <cell r="C1449" t="str">
            <v>TUBO DE FERRO GALVANIZADO DN=1/2" COM LUVAS SIMPLES E UNIAO - FORNECIMENTO E INSTALACAO</v>
          </cell>
          <cell r="D1449" t="str">
            <v>M</v>
          </cell>
          <cell r="E1449">
            <v>30.78</v>
          </cell>
          <cell r="F1449">
            <v>23.3</v>
          </cell>
          <cell r="G1449">
            <v>54.08</v>
          </cell>
          <cell r="H1449">
            <v>2.2000000000000002</v>
          </cell>
        </row>
        <row r="1450">
          <cell r="C1450" t="str">
            <v>CONEXOES DE ACO GALVANIZADO</v>
          </cell>
          <cell r="E1450" t="str">
            <v/>
          </cell>
          <cell r="F1450" t="str">
            <v/>
          </cell>
          <cell r="G1450" t="str">
            <v/>
          </cell>
        </row>
        <row r="1451">
          <cell r="C1451" t="str">
            <v>COTOVELO DE ACO GALVANIZADO 1/2" - FORNECIMENTO E INSTALACAO</v>
          </cell>
          <cell r="D1451" t="str">
            <v>UN</v>
          </cell>
          <cell r="E1451">
            <v>2.9</v>
          </cell>
          <cell r="F1451">
            <v>8.86</v>
          </cell>
          <cell r="G1451">
            <v>11.76</v>
          </cell>
          <cell r="H1451">
            <v>0.85</v>
          </cell>
        </row>
        <row r="1452">
          <cell r="C1452" t="str">
            <v>COTOVELO DE ACO GALVANIZADO 3/4" - FORNECIMENTO E INSTALACAO</v>
          </cell>
          <cell r="D1452" t="str">
            <v>UN</v>
          </cell>
          <cell r="E1452">
            <v>5.16</v>
          </cell>
          <cell r="F1452">
            <v>7.28</v>
          </cell>
          <cell r="G1452">
            <v>12.44</v>
          </cell>
          <cell r="H1452">
            <v>0.72</v>
          </cell>
        </row>
        <row r="1453">
          <cell r="C1453" t="str">
            <v>COTOVELO DE ACO GALVANIZADO 1" - FORNECIMENTO E INSTALACAO</v>
          </cell>
          <cell r="D1453" t="str">
            <v>UN</v>
          </cell>
          <cell r="E1453">
            <v>7.01</v>
          </cell>
          <cell r="F1453">
            <v>7.69</v>
          </cell>
          <cell r="G1453">
            <v>14.7</v>
          </cell>
          <cell r="H1453">
            <v>0.76</v>
          </cell>
        </row>
        <row r="1454">
          <cell r="C1454" t="str">
            <v>COTOVELO DE ACO GALVANIZADO 1.1/4" - FORNECIMENTO E INSTALACAO</v>
          </cell>
          <cell r="D1454" t="str">
            <v>UN</v>
          </cell>
          <cell r="E1454">
            <v>10.75</v>
          </cell>
          <cell r="F1454">
            <v>12.13</v>
          </cell>
          <cell r="G1454">
            <v>22.88</v>
          </cell>
          <cell r="H1454">
            <v>1.2</v>
          </cell>
        </row>
        <row r="1455">
          <cell r="C1455" t="str">
            <v>COTOVELO DE ACO GALVANIZADO 1.1/2" - FORNECIMENTO E INSTALACAO</v>
          </cell>
          <cell r="D1455" t="str">
            <v>UN</v>
          </cell>
          <cell r="E1455">
            <v>15.37</v>
          </cell>
          <cell r="F1455">
            <v>13.15</v>
          </cell>
          <cell r="G1455">
            <v>28.52</v>
          </cell>
          <cell r="H1455">
            <v>1.3</v>
          </cell>
        </row>
        <row r="1456">
          <cell r="C1456" t="str">
            <v>COTOVELO DE ACO GALVANIZADO 2" - FORNECIMENTO E INSTALACAO</v>
          </cell>
          <cell r="D1456" t="str">
            <v>UN</v>
          </cell>
          <cell r="E1456">
            <v>23.55</v>
          </cell>
          <cell r="F1456">
            <v>14.16</v>
          </cell>
          <cell r="G1456">
            <v>37.71</v>
          </cell>
          <cell r="H1456">
            <v>1.4</v>
          </cell>
        </row>
        <row r="1457">
          <cell r="C1457" t="str">
            <v>COTOVELO DE ACO GALVANIZADO 2.1/2" - FORNECIMENTO E INSTALACAO</v>
          </cell>
          <cell r="D1457" t="str">
            <v>UN</v>
          </cell>
          <cell r="E1457">
            <v>45.36</v>
          </cell>
          <cell r="F1457">
            <v>15.17</v>
          </cell>
          <cell r="G1457">
            <v>60.53</v>
          </cell>
          <cell r="H1457">
            <v>1.5</v>
          </cell>
        </row>
        <row r="1458">
          <cell r="C1458" t="str">
            <v>COTOVELO DE ACO GALVANIZADO 3" - FORNECIMENTO E INSTALAAO</v>
          </cell>
          <cell r="D1458" t="str">
            <v>UN</v>
          </cell>
          <cell r="E1458">
            <v>61.53</v>
          </cell>
          <cell r="F1458">
            <v>16.18</v>
          </cell>
          <cell r="G1458">
            <v>77.709999999999994</v>
          </cell>
          <cell r="H1458">
            <v>1.6</v>
          </cell>
        </row>
        <row r="1459">
          <cell r="C1459" t="str">
            <v>COTOVELO DE ACO GALVANIZADO 4" - FORNECIMENTO E INSTALACAO</v>
          </cell>
          <cell r="D1459" t="str">
            <v>UN</v>
          </cell>
          <cell r="E1459">
            <v>108.24</v>
          </cell>
          <cell r="F1459">
            <v>19.22</v>
          </cell>
          <cell r="G1459">
            <v>127.46</v>
          </cell>
          <cell r="H1459">
            <v>1.9</v>
          </cell>
        </row>
        <row r="1460">
          <cell r="C1460" t="str">
            <v>COTOVELO DE ACO GALVANIZADO 5" - FORNECIMENTO E INSTALACAO</v>
          </cell>
          <cell r="D1460" t="str">
            <v>UN</v>
          </cell>
          <cell r="E1460">
            <v>272.93</v>
          </cell>
          <cell r="F1460">
            <v>22.25</v>
          </cell>
          <cell r="G1460">
            <v>295.18</v>
          </cell>
          <cell r="H1460">
            <v>2.2000000000000002</v>
          </cell>
        </row>
        <row r="1461">
          <cell r="C1461" t="str">
            <v>COTOVELO DE ACO GALVANIZADO 6" - FORNECIMENTO E INSTALACAO</v>
          </cell>
          <cell r="D1461" t="str">
            <v>UN</v>
          </cell>
          <cell r="E1461">
            <v>340.14</v>
          </cell>
          <cell r="F1461">
            <v>25.29</v>
          </cell>
          <cell r="G1461">
            <v>365.43</v>
          </cell>
          <cell r="H1461">
            <v>2.5</v>
          </cell>
        </row>
        <row r="1462">
          <cell r="C1462" t="str">
            <v>LUVA DE ACO GALVANIZADO 1/2" - FORNECIMENTO E INSTALACAO</v>
          </cell>
          <cell r="D1462" t="str">
            <v>UN</v>
          </cell>
          <cell r="E1462">
            <v>2.68</v>
          </cell>
          <cell r="F1462">
            <v>4.8499999999999996</v>
          </cell>
          <cell r="G1462">
            <v>7.53</v>
          </cell>
          <cell r="H1462">
            <v>0.48</v>
          </cell>
        </row>
        <row r="1463">
          <cell r="C1463" t="str">
            <v>LUVA DE ACO GALVANIZADO 3/4" - FORNECIMENTO E INSTALACAO</v>
          </cell>
          <cell r="D1463" t="str">
            <v>UN</v>
          </cell>
          <cell r="E1463">
            <v>3.92</v>
          </cell>
          <cell r="F1463">
            <v>5.26</v>
          </cell>
          <cell r="G1463">
            <v>9.18</v>
          </cell>
          <cell r="H1463">
            <v>0.52</v>
          </cell>
        </row>
        <row r="1464">
          <cell r="C1464" t="str">
            <v>LUVA DE ACO GALVANIZADO 1" - FORNECIMENTO E INSTALACAO</v>
          </cell>
          <cell r="D1464" t="str">
            <v>UN</v>
          </cell>
          <cell r="E1464">
            <v>5.77</v>
          </cell>
          <cell r="F1464">
            <v>5.67</v>
          </cell>
          <cell r="G1464">
            <v>11.44</v>
          </cell>
          <cell r="H1464">
            <v>0.56000000000000005</v>
          </cell>
        </row>
        <row r="1465">
          <cell r="C1465" t="str">
            <v>LUVA DE ACO GALVANIZADO 1.1/4" - FORNECIMENTO E INSTALACAO</v>
          </cell>
          <cell r="D1465" t="str">
            <v>UN</v>
          </cell>
          <cell r="E1465">
            <v>8.17</v>
          </cell>
          <cell r="F1465">
            <v>6.07</v>
          </cell>
          <cell r="G1465">
            <v>14.24</v>
          </cell>
          <cell r="H1465">
            <v>0.6</v>
          </cell>
        </row>
        <row r="1466">
          <cell r="C1466" t="str">
            <v>LUVA DE ACO GALVANIZADO 1.1/2" - FORNECIMENTO E INSTALACAO</v>
          </cell>
          <cell r="D1466" t="str">
            <v>UN</v>
          </cell>
          <cell r="E1466">
            <v>11.01</v>
          </cell>
          <cell r="F1466">
            <v>6.47</v>
          </cell>
          <cell r="G1466">
            <v>17.48</v>
          </cell>
          <cell r="H1466">
            <v>0.64</v>
          </cell>
        </row>
        <row r="1467">
          <cell r="C1467" t="str">
            <v>LUVA DE ACO GALVANIZADO 2" - FORNECIMENTO E INSTALACAO</v>
          </cell>
          <cell r="D1467" t="str">
            <v>UN</v>
          </cell>
          <cell r="E1467">
            <v>16.57</v>
          </cell>
          <cell r="F1467">
            <v>6.88</v>
          </cell>
          <cell r="G1467">
            <v>23.45</v>
          </cell>
          <cell r="H1467">
            <v>0.68</v>
          </cell>
        </row>
        <row r="1468">
          <cell r="C1468" t="str">
            <v>LUVA DE ACO GALVANIZADO 2.1/2" - FORNECIMENTO E INSTALACAO</v>
          </cell>
          <cell r="D1468" t="str">
            <v>UN</v>
          </cell>
          <cell r="E1468">
            <v>31.73</v>
          </cell>
          <cell r="F1468">
            <v>7.28</v>
          </cell>
          <cell r="G1468">
            <v>39.01</v>
          </cell>
          <cell r="H1468">
            <v>0.72</v>
          </cell>
        </row>
        <row r="1469">
          <cell r="C1469" t="str">
            <v>LUVA DE ACO GALVANIZADO 3" - FORNECIMENTO E INSTALACAO</v>
          </cell>
          <cell r="D1469" t="str">
            <v>UN</v>
          </cell>
          <cell r="E1469">
            <v>46.81</v>
          </cell>
          <cell r="F1469">
            <v>7.69</v>
          </cell>
          <cell r="G1469">
            <v>54.5</v>
          </cell>
          <cell r="H1469">
            <v>0.76</v>
          </cell>
        </row>
        <row r="1470">
          <cell r="C1470" t="str">
            <v>LUVA DE ACO GALVANIZADO 4" - FORNECIMENTO E INSTALACAO</v>
          </cell>
          <cell r="D1470" t="str">
            <v>UN</v>
          </cell>
          <cell r="E1470">
            <v>69.31</v>
          </cell>
          <cell r="F1470">
            <v>8.1</v>
          </cell>
          <cell r="G1470">
            <v>77.41</v>
          </cell>
          <cell r="H1470">
            <v>0.8</v>
          </cell>
        </row>
        <row r="1471">
          <cell r="C1471" t="str">
            <v>LUVA DE ACO GALVANIZADO 5" - FORNECIMENTO E INSTALACAO</v>
          </cell>
          <cell r="D1471" t="str">
            <v>UN</v>
          </cell>
          <cell r="E1471">
            <v>136.04</v>
          </cell>
          <cell r="F1471">
            <v>10.119999999999999</v>
          </cell>
          <cell r="G1471">
            <v>146.16</v>
          </cell>
          <cell r="H1471">
            <v>1</v>
          </cell>
        </row>
        <row r="1472">
          <cell r="C1472" t="str">
            <v>LUVA DE ACO GALVANIZADO 6" - FORNECIMENTO E INSTALACAO</v>
          </cell>
          <cell r="D1472" t="str">
            <v>UN</v>
          </cell>
          <cell r="E1472">
            <v>194.2</v>
          </cell>
          <cell r="F1472">
            <v>12.13</v>
          </cell>
          <cell r="G1472">
            <v>206.33</v>
          </cell>
          <cell r="H1472">
            <v>1.2</v>
          </cell>
        </row>
        <row r="1473">
          <cell r="C1473" t="str">
            <v>LUVA REDUCAO ACO GALVANIZADO 3/4X1/2" - FORNECIMENTO E INSTALACAO</v>
          </cell>
          <cell r="D1473" t="str">
            <v>UN</v>
          </cell>
          <cell r="E1473">
            <v>4</v>
          </cell>
          <cell r="F1473">
            <v>7.48</v>
          </cell>
          <cell r="G1473">
            <v>11.48</v>
          </cell>
          <cell r="H1473">
            <v>0.74</v>
          </cell>
        </row>
        <row r="1474">
          <cell r="C1474" t="str">
            <v>LUVA REDUCAO ACO GALVANIZADO 1X1/2" - FORNECIMENTO E INSTALACAO</v>
          </cell>
          <cell r="D1474" t="str">
            <v>UN</v>
          </cell>
          <cell r="E1474">
            <v>5.92</v>
          </cell>
          <cell r="F1474">
            <v>8.1</v>
          </cell>
          <cell r="G1474">
            <v>14.02</v>
          </cell>
          <cell r="H1474">
            <v>0.8</v>
          </cell>
        </row>
        <row r="1475">
          <cell r="C1475" t="str">
            <v>LUVA REDUCAO ACO GALVANIZADO 1X3/4" - FORNECIMENTO E INSTALACAO</v>
          </cell>
          <cell r="D1475" t="str">
            <v>UN</v>
          </cell>
          <cell r="E1475">
            <v>6.03</v>
          </cell>
          <cell r="F1475">
            <v>8.9</v>
          </cell>
          <cell r="G1475">
            <v>14.93</v>
          </cell>
          <cell r="H1475">
            <v>0.88</v>
          </cell>
        </row>
        <row r="1476">
          <cell r="C1476" t="str">
            <v>LUVA REDUCAO ACO GALVANIZADO 1.1/2X3/4" - FORNECIMENTO E INSTALACAO</v>
          </cell>
          <cell r="D1476" t="str">
            <v>UN</v>
          </cell>
          <cell r="E1476">
            <v>10.93</v>
          </cell>
          <cell r="F1476">
            <v>12.95</v>
          </cell>
          <cell r="G1476">
            <v>23.88</v>
          </cell>
          <cell r="H1476">
            <v>1.28</v>
          </cell>
        </row>
        <row r="1477">
          <cell r="C1477" t="str">
            <v>LUVA REDUCAO ACO GALVANIZADO 1.1/2X1" - FORNECIMENTO E INSTALACAO</v>
          </cell>
          <cell r="D1477" t="str">
            <v>UN</v>
          </cell>
          <cell r="E1477">
            <v>11.29</v>
          </cell>
          <cell r="F1477">
            <v>14.16</v>
          </cell>
          <cell r="G1477">
            <v>25.45</v>
          </cell>
          <cell r="H1477">
            <v>1.4</v>
          </cell>
        </row>
        <row r="1478">
          <cell r="C1478" t="str">
            <v>LUVA REDUCAO ACO GALVANIZADO 1.1/2X1.1/4" - FORNECIMENTO E INSTALACAO</v>
          </cell>
          <cell r="D1478" t="str">
            <v>UN</v>
          </cell>
          <cell r="E1478">
            <v>11.2</v>
          </cell>
          <cell r="F1478">
            <v>15.38</v>
          </cell>
          <cell r="G1478">
            <v>26.58</v>
          </cell>
          <cell r="H1478">
            <v>1.52</v>
          </cell>
        </row>
        <row r="1479">
          <cell r="C1479" t="str">
            <v>LUVA REDUCAO ACO GALVANIZADO 1.1/4X1/2" - FORNECIMENTO E INSTALACAO</v>
          </cell>
          <cell r="D1479" t="str">
            <v>UN</v>
          </cell>
          <cell r="E1479">
            <v>8.14</v>
          </cell>
          <cell r="F1479">
            <v>10.119999999999999</v>
          </cell>
          <cell r="G1479">
            <v>18.260000000000002</v>
          </cell>
          <cell r="H1479">
            <v>1</v>
          </cell>
        </row>
        <row r="1480">
          <cell r="C1480" t="str">
            <v>LUVA REDUCAO ACO GALVANIZADO 1.1/4X3/4" - FORNECIMENTO E INSTALACAO</v>
          </cell>
          <cell r="D1480" t="str">
            <v>UN</v>
          </cell>
          <cell r="E1480">
            <v>8.17</v>
          </cell>
          <cell r="F1480">
            <v>11.12</v>
          </cell>
          <cell r="G1480">
            <v>19.29</v>
          </cell>
          <cell r="H1480">
            <v>1.1000000000000001</v>
          </cell>
        </row>
        <row r="1481">
          <cell r="C1481" t="str">
            <v>LUVA REDUCAO ACO GALVANIZADO 1.1/4X1" - FORNECIMENTO E INSTALACAO</v>
          </cell>
          <cell r="D1481" t="str">
            <v>UN</v>
          </cell>
          <cell r="E1481">
            <v>8.36</v>
          </cell>
          <cell r="F1481">
            <v>12.13</v>
          </cell>
          <cell r="G1481">
            <v>20.49</v>
          </cell>
          <cell r="H1481">
            <v>1.2</v>
          </cell>
        </row>
        <row r="1482">
          <cell r="C1482" t="str">
            <v>LUVA REDUCAO ACO GALVANIZADO 2X1" - FORNECIMENTO E INSTALACAO</v>
          </cell>
          <cell r="D1482" t="str">
            <v>UN</v>
          </cell>
          <cell r="E1482">
            <v>16.89</v>
          </cell>
          <cell r="F1482">
            <v>15.78</v>
          </cell>
          <cell r="G1482">
            <v>32.67</v>
          </cell>
          <cell r="H1482">
            <v>1.56</v>
          </cell>
        </row>
        <row r="1483">
          <cell r="C1483" t="str">
            <v>LUVA REDUCAO ACO GALVANIZADO 2X1.1/4" - FORNECIMENTO E INSTALACAO</v>
          </cell>
          <cell r="D1483" t="str">
            <v>UN</v>
          </cell>
          <cell r="E1483">
            <v>17.059999999999999</v>
          </cell>
          <cell r="F1483">
            <v>16.18</v>
          </cell>
          <cell r="G1483">
            <v>33.24</v>
          </cell>
          <cell r="H1483">
            <v>1.6</v>
          </cell>
        </row>
        <row r="1484">
          <cell r="C1484" t="str">
            <v>LUVA REDUCAO ACO GALVANIZADO 2X1.1/2" - FORNECIMENTO E INSTALACAO</v>
          </cell>
          <cell r="D1484" t="str">
            <v>UN</v>
          </cell>
          <cell r="E1484">
            <v>17.13</v>
          </cell>
          <cell r="F1484">
            <v>17</v>
          </cell>
          <cell r="G1484">
            <v>34.130000000000003</v>
          </cell>
          <cell r="H1484">
            <v>1.68</v>
          </cell>
        </row>
        <row r="1485">
          <cell r="C1485" t="str">
            <v>LUVA REDUCAO ACO GALVANIZADO 2.1/2X1.1/2" - FORNECIMENTO E INSTALACAO</v>
          </cell>
          <cell r="D1485" t="str">
            <v>UN</v>
          </cell>
          <cell r="E1485">
            <v>31.55</v>
          </cell>
          <cell r="F1485">
            <v>17.8</v>
          </cell>
          <cell r="G1485">
            <v>49.35</v>
          </cell>
          <cell r="H1485">
            <v>1.76</v>
          </cell>
        </row>
        <row r="1486">
          <cell r="C1486" t="str">
            <v>LUVA REDUCAO ACO GALVANIZADO 2.1/2X2" - FORNECIMENTO E INSTALACAO</v>
          </cell>
          <cell r="D1486" t="str">
            <v>UN</v>
          </cell>
          <cell r="E1486">
            <v>31.59</v>
          </cell>
          <cell r="F1486">
            <v>18.21</v>
          </cell>
          <cell r="G1486">
            <v>49.8</v>
          </cell>
          <cell r="H1486">
            <v>1.8</v>
          </cell>
        </row>
        <row r="1487">
          <cell r="C1487" t="str">
            <v>LUVA REDUCAO ACO GALVANIZADO 3X1.1/2" - FORNECIMENTO E INSTALACAO</v>
          </cell>
          <cell r="D1487" t="str">
            <v>UN</v>
          </cell>
          <cell r="E1487">
            <v>45.83</v>
          </cell>
          <cell r="F1487">
            <v>18.61</v>
          </cell>
          <cell r="G1487">
            <v>64.44</v>
          </cell>
          <cell r="H1487">
            <v>1.84</v>
          </cell>
        </row>
        <row r="1488">
          <cell r="C1488" t="str">
            <v>LUVA REDUCAO ACO GALVANIZADO 3X2" - FORNECIMENTO E INSTALACAO</v>
          </cell>
          <cell r="D1488" t="str">
            <v>UN</v>
          </cell>
          <cell r="E1488">
            <v>45.86</v>
          </cell>
          <cell r="F1488">
            <v>19.02</v>
          </cell>
          <cell r="G1488">
            <v>64.88</v>
          </cell>
          <cell r="H1488">
            <v>1.88</v>
          </cell>
        </row>
        <row r="1489">
          <cell r="C1489" t="str">
            <v>LUVA REDUCAO ACO GALVANIZADO 3X2.1/2" - FORNECIMENTO E INSTALACAO</v>
          </cell>
          <cell r="D1489" t="str">
            <v>UN</v>
          </cell>
          <cell r="E1489">
            <v>45.89</v>
          </cell>
          <cell r="F1489">
            <v>19.62</v>
          </cell>
          <cell r="G1489">
            <v>65.510000000000005</v>
          </cell>
          <cell r="H1489">
            <v>1.94</v>
          </cell>
        </row>
        <row r="1490">
          <cell r="C1490" t="str">
            <v>LUVA REDUCAO ACO GALVANIZADO 4X2" - FORNECIMENTO E INSTALACAO</v>
          </cell>
          <cell r="D1490" t="str">
            <v>UN</v>
          </cell>
          <cell r="E1490">
            <v>68.23</v>
          </cell>
          <cell r="F1490">
            <v>19.82</v>
          </cell>
          <cell r="G1490">
            <v>88.05</v>
          </cell>
          <cell r="H1490">
            <v>1.96</v>
          </cell>
        </row>
        <row r="1491">
          <cell r="C1491" t="str">
            <v>LUVA REDUCAO ACO GALVANIZADO 4X2.1/2" - FORNECIMENTO E INSTALACAO</v>
          </cell>
          <cell r="D1491" t="str">
            <v>UN</v>
          </cell>
          <cell r="E1491">
            <v>68.239999999999995</v>
          </cell>
          <cell r="F1491">
            <v>20.23</v>
          </cell>
          <cell r="G1491">
            <v>88.47</v>
          </cell>
          <cell r="H1491">
            <v>2</v>
          </cell>
        </row>
        <row r="1492">
          <cell r="C1492" t="str">
            <v>LUVA REDUCAO ACO GALVANIZADO 4X3" - FORNECIMENTO E INSTALACAO</v>
          </cell>
          <cell r="D1492" t="str">
            <v>UN</v>
          </cell>
          <cell r="E1492">
            <v>69.45</v>
          </cell>
          <cell r="F1492">
            <v>22.25</v>
          </cell>
          <cell r="G1492">
            <v>91.7</v>
          </cell>
          <cell r="H1492">
            <v>2.2000000000000002</v>
          </cell>
        </row>
        <row r="1493">
          <cell r="C1493" t="str">
            <v>NIPLE DE ACO GALVANIZADO 1/2" - FORNECIMENTO E INSTALACAO</v>
          </cell>
          <cell r="D1493" t="str">
            <v>UN</v>
          </cell>
          <cell r="E1493">
            <v>2.1</v>
          </cell>
          <cell r="F1493">
            <v>4.8499999999999996</v>
          </cell>
          <cell r="G1493">
            <v>6.95</v>
          </cell>
          <cell r="H1493">
            <v>0.48</v>
          </cell>
        </row>
        <row r="1494">
          <cell r="C1494" t="str">
            <v>NIPLE DE ACO GALVANIZADO 3/4" - FORNECIMENTO E INSTALACAO</v>
          </cell>
          <cell r="D1494" t="str">
            <v>UN</v>
          </cell>
          <cell r="E1494">
            <v>3.01</v>
          </cell>
          <cell r="F1494">
            <v>5.26</v>
          </cell>
          <cell r="G1494">
            <v>8.27</v>
          </cell>
          <cell r="H1494">
            <v>0.52</v>
          </cell>
        </row>
        <row r="1495">
          <cell r="C1495" t="str">
            <v>NIPLE DE ACO GALVANIZADO 1" - FORNECIMENTO E INSTALACAO</v>
          </cell>
          <cell r="D1495" t="str">
            <v>UN</v>
          </cell>
          <cell r="E1495">
            <v>5.08</v>
          </cell>
          <cell r="F1495">
            <v>5.67</v>
          </cell>
          <cell r="G1495">
            <v>10.75</v>
          </cell>
          <cell r="H1495">
            <v>0.56000000000000005</v>
          </cell>
        </row>
        <row r="1496">
          <cell r="C1496" t="str">
            <v>NIPLE DE ACO GALVANIZADO 1.1/4" - FORNECIMENTO E INSTALACAO</v>
          </cell>
          <cell r="D1496" t="str">
            <v>UN</v>
          </cell>
          <cell r="E1496">
            <v>7.08</v>
          </cell>
          <cell r="F1496">
            <v>6.07</v>
          </cell>
          <cell r="G1496">
            <v>13.15</v>
          </cell>
          <cell r="H1496">
            <v>0.6</v>
          </cell>
        </row>
        <row r="1497">
          <cell r="C1497" t="str">
            <v>NIPLE DE ACO GALVANIZADO 1.1/2" - FORNECIMENTO E INSTALACAO</v>
          </cell>
          <cell r="D1497" t="str">
            <v>UN</v>
          </cell>
          <cell r="E1497">
            <v>8.0299999999999994</v>
          </cell>
          <cell r="F1497">
            <v>6.88</v>
          </cell>
          <cell r="G1497">
            <v>14.91</v>
          </cell>
          <cell r="H1497">
            <v>0.68</v>
          </cell>
        </row>
        <row r="1498">
          <cell r="C1498" t="str">
            <v>NIPLE DE ACO GALVANIZADO 2" - FORNECIMENTO E INSTALACAO</v>
          </cell>
          <cell r="D1498" t="str">
            <v>UN</v>
          </cell>
          <cell r="E1498">
            <v>17.48</v>
          </cell>
          <cell r="F1498">
            <v>7.69</v>
          </cell>
          <cell r="G1498">
            <v>25.17</v>
          </cell>
          <cell r="H1498">
            <v>0.76</v>
          </cell>
        </row>
        <row r="1499">
          <cell r="C1499" t="str">
            <v>NIPLE DE ACO GALVANIZADO 2.1/2" - FORNECIMENTO E INSTALACAO</v>
          </cell>
          <cell r="D1499" t="str">
            <v>UN</v>
          </cell>
          <cell r="E1499">
            <v>24.97</v>
          </cell>
          <cell r="F1499">
            <v>8.1</v>
          </cell>
          <cell r="G1499">
            <v>33.07</v>
          </cell>
          <cell r="H1499">
            <v>0.8</v>
          </cell>
        </row>
        <row r="1500">
          <cell r="C1500" t="str">
            <v>NIPLE DE ACO GALVANIZADO 3" - FORNECIMENTO E INSTALACAO</v>
          </cell>
          <cell r="D1500" t="str">
            <v>UN</v>
          </cell>
          <cell r="E1500">
            <v>35.47</v>
          </cell>
          <cell r="F1500">
            <v>9.11</v>
          </cell>
          <cell r="G1500">
            <v>44.58</v>
          </cell>
          <cell r="H1500">
            <v>0.9</v>
          </cell>
        </row>
        <row r="1501">
          <cell r="C1501" t="str">
            <v>NIPLE DE ACO GALVANIZADO 4" - FORNECIMENTO E INSTALACAO</v>
          </cell>
          <cell r="D1501" t="str">
            <v>UN</v>
          </cell>
          <cell r="E1501">
            <v>55.72</v>
          </cell>
          <cell r="F1501">
            <v>10.119999999999999</v>
          </cell>
          <cell r="G1501">
            <v>65.84</v>
          </cell>
          <cell r="H1501">
            <v>1</v>
          </cell>
        </row>
        <row r="1502">
          <cell r="C1502" t="str">
            <v>NIPLE DE ACO GALVANIZADO 5" - FORNECIMENTO E INSTALACAO</v>
          </cell>
          <cell r="D1502" t="str">
            <v>UN</v>
          </cell>
          <cell r="E1502">
            <v>100.06</v>
          </cell>
          <cell r="F1502">
            <v>11.12</v>
          </cell>
          <cell r="G1502">
            <v>111.18</v>
          </cell>
          <cell r="H1502">
            <v>1.1000000000000001</v>
          </cell>
        </row>
        <row r="1503">
          <cell r="C1503" t="str">
            <v>NIPLE DE ACO GALVANIZADO 6" - FORNECIMENTO E INSTALACAO</v>
          </cell>
          <cell r="D1503" t="str">
            <v>UN</v>
          </cell>
          <cell r="E1503">
            <v>122.27</v>
          </cell>
          <cell r="F1503">
            <v>12.13</v>
          </cell>
          <cell r="G1503">
            <v>134.4</v>
          </cell>
          <cell r="H1503">
            <v>1.2</v>
          </cell>
        </row>
        <row r="1504">
          <cell r="C1504" t="str">
            <v>TE DE ACO GALVANIZADO 3/4" - FORNECIMENTO E INSTALACAO</v>
          </cell>
          <cell r="D1504" t="str">
            <v>UN</v>
          </cell>
          <cell r="E1504">
            <v>5.77</v>
          </cell>
          <cell r="F1504">
            <v>8.1</v>
          </cell>
          <cell r="G1504">
            <v>13.87</v>
          </cell>
          <cell r="H1504">
            <v>0.8</v>
          </cell>
        </row>
        <row r="1505">
          <cell r="C1505" t="str">
            <v>TE DE ACO GALVANIZADO 1" - FORNECIMENTO E INSTALACAO</v>
          </cell>
          <cell r="D1505" t="str">
            <v>UN</v>
          </cell>
          <cell r="E1505">
            <v>9.74</v>
          </cell>
          <cell r="F1505">
            <v>8.49</v>
          </cell>
          <cell r="G1505">
            <v>18.23</v>
          </cell>
          <cell r="H1505">
            <v>0.84</v>
          </cell>
        </row>
        <row r="1506">
          <cell r="C1506" t="str">
            <v>TE DE ACO GALVANIZADO 1.1/4" - FORNECIMENTO E INSTALACAO</v>
          </cell>
          <cell r="D1506" t="str">
            <v>UN</v>
          </cell>
          <cell r="E1506">
            <v>15.04</v>
          </cell>
          <cell r="F1506">
            <v>11.12</v>
          </cell>
          <cell r="G1506">
            <v>26.16</v>
          </cell>
          <cell r="H1506">
            <v>1.1000000000000001</v>
          </cell>
        </row>
        <row r="1507">
          <cell r="C1507" t="str">
            <v>TE DE ACO GALVANIZADO 1.1/2" - FORNECIMENTO E INSTALACAO</v>
          </cell>
          <cell r="D1507" t="str">
            <v>UN</v>
          </cell>
          <cell r="E1507">
            <v>17.149999999999999</v>
          </cell>
          <cell r="F1507">
            <v>14.16</v>
          </cell>
          <cell r="G1507">
            <v>31.31</v>
          </cell>
          <cell r="H1507">
            <v>1.4</v>
          </cell>
        </row>
        <row r="1508">
          <cell r="C1508" t="str">
            <v>TE DE ACO GALVANIZADO 2" - FORNECIMENTO E INSTALACAO</v>
          </cell>
          <cell r="D1508" t="str">
            <v>UN</v>
          </cell>
          <cell r="E1508">
            <v>31.15</v>
          </cell>
          <cell r="F1508">
            <v>16.18</v>
          </cell>
          <cell r="G1508">
            <v>47.33</v>
          </cell>
          <cell r="H1508">
            <v>1.6</v>
          </cell>
        </row>
        <row r="1509">
          <cell r="C1509" t="str">
            <v>TE DE ACO GALVANIZADO 2.1/2" - FORNECIMENTO E INSTALACAO</v>
          </cell>
          <cell r="D1509" t="str">
            <v>UN</v>
          </cell>
          <cell r="E1509">
            <v>54.84</v>
          </cell>
          <cell r="F1509">
            <v>17.190000000000001</v>
          </cell>
          <cell r="G1509">
            <v>72.03</v>
          </cell>
          <cell r="H1509">
            <v>1.7</v>
          </cell>
        </row>
        <row r="1510">
          <cell r="C1510" t="str">
            <v>TE DE ACO GALVANIZADO 3" - FORNECIMENTO E INSTALACAO</v>
          </cell>
          <cell r="D1510" t="str">
            <v>UN</v>
          </cell>
          <cell r="E1510">
            <v>71.16</v>
          </cell>
          <cell r="F1510">
            <v>18.21</v>
          </cell>
          <cell r="G1510">
            <v>89.37</v>
          </cell>
          <cell r="H1510">
            <v>1.8</v>
          </cell>
        </row>
        <row r="1511">
          <cell r="C1511" t="str">
            <v>TE DE ACO GALVANIZADO 4" - FORNECIMENTO E INSTALACAO</v>
          </cell>
          <cell r="D1511" t="str">
            <v>UN</v>
          </cell>
          <cell r="E1511">
            <v>135.54</v>
          </cell>
          <cell r="F1511">
            <v>22.25</v>
          </cell>
          <cell r="G1511">
            <v>157.79</v>
          </cell>
          <cell r="H1511">
            <v>2.2000000000000002</v>
          </cell>
        </row>
        <row r="1512">
          <cell r="C1512" t="str">
            <v>TE DE ACO GALVANIZADO 5" - FORNECIMENTO E INSTALACAO</v>
          </cell>
          <cell r="D1512" t="str">
            <v>UN</v>
          </cell>
          <cell r="E1512">
            <v>254.83</v>
          </cell>
          <cell r="F1512">
            <v>25.29</v>
          </cell>
          <cell r="G1512">
            <v>280.12</v>
          </cell>
          <cell r="H1512">
            <v>2.5</v>
          </cell>
        </row>
        <row r="1513">
          <cell r="C1513" t="str">
            <v>TE DE ACO GALVANIZADO 6" - FORNECIMENTO E INSTALACAO</v>
          </cell>
          <cell r="D1513" t="str">
            <v>UN</v>
          </cell>
          <cell r="E1513">
            <v>364.96</v>
          </cell>
          <cell r="F1513">
            <v>28.33</v>
          </cell>
          <cell r="G1513">
            <v>393.29</v>
          </cell>
          <cell r="H1513">
            <v>2.8</v>
          </cell>
        </row>
        <row r="1514">
          <cell r="C1514" t="str">
            <v>UNIAO DE ACO GALVANIZADO 1/2" - FORNECIMENTO E INSTALACAO</v>
          </cell>
          <cell r="D1514" t="str">
            <v>UN</v>
          </cell>
          <cell r="E1514">
            <v>12.03</v>
          </cell>
          <cell r="F1514">
            <v>7.08</v>
          </cell>
          <cell r="G1514">
            <v>19.11</v>
          </cell>
          <cell r="H1514">
            <v>0.7</v>
          </cell>
        </row>
        <row r="1515">
          <cell r="C1515" t="str">
            <v>UNIAO DE ACO GALVANIZADO 3/4" - FORNECIMENTO E INSTALACAO</v>
          </cell>
          <cell r="D1515" t="str">
            <v>UN</v>
          </cell>
          <cell r="E1515">
            <v>16.79</v>
          </cell>
          <cell r="F1515">
            <v>7.48</v>
          </cell>
          <cell r="G1515">
            <v>24.27</v>
          </cell>
          <cell r="H1515">
            <v>0.74</v>
          </cell>
        </row>
        <row r="1516">
          <cell r="C1516" t="str">
            <v>UNIAO DE ACO GALVANIZADO 1" - FORNECIMENTO E INSTALACAO</v>
          </cell>
          <cell r="D1516" t="str">
            <v>UN</v>
          </cell>
          <cell r="E1516">
            <v>18.87</v>
          </cell>
          <cell r="F1516">
            <v>8.1</v>
          </cell>
          <cell r="G1516">
            <v>26.97</v>
          </cell>
          <cell r="H1516">
            <v>0.8</v>
          </cell>
        </row>
        <row r="1517">
          <cell r="C1517" t="str">
            <v>UNIAO DE ACO GALVANIZADO 1.1/4" - FORNECIMENTO E INSTALACAO</v>
          </cell>
          <cell r="D1517" t="str">
            <v>UN</v>
          </cell>
          <cell r="E1517">
            <v>28.94</v>
          </cell>
          <cell r="F1517">
            <v>8.6999999999999993</v>
          </cell>
          <cell r="G1517">
            <v>37.64</v>
          </cell>
          <cell r="H1517">
            <v>0.86</v>
          </cell>
        </row>
        <row r="1518">
          <cell r="C1518" t="str">
            <v>UNIAO DE ACO GALVANIZADO 1.1/2" - FORNECIMENTO E INSTALACAO</v>
          </cell>
          <cell r="D1518" t="str">
            <v>UN</v>
          </cell>
          <cell r="E1518">
            <v>33.700000000000003</v>
          </cell>
          <cell r="F1518">
            <v>9.31</v>
          </cell>
          <cell r="G1518">
            <v>43.01</v>
          </cell>
          <cell r="H1518">
            <v>0.92</v>
          </cell>
        </row>
        <row r="1519">
          <cell r="C1519" t="str">
            <v>UNIAO DE ACO GALVANIZADO 2" - FORNECIMENTO E INSTALACAO</v>
          </cell>
          <cell r="D1519" t="str">
            <v>UN</v>
          </cell>
          <cell r="E1519">
            <v>51.41</v>
          </cell>
          <cell r="F1519">
            <v>10.119999999999999</v>
          </cell>
          <cell r="G1519">
            <v>61.53</v>
          </cell>
          <cell r="H1519">
            <v>1</v>
          </cell>
        </row>
        <row r="1520">
          <cell r="C1520" t="str">
            <v>UNIAO DE ACO GALVANIZADO 2.1/2" - FORNECIMENTO E INSTALACAO</v>
          </cell>
          <cell r="D1520" t="str">
            <v>UN</v>
          </cell>
          <cell r="E1520">
            <v>79.37</v>
          </cell>
          <cell r="F1520">
            <v>12.13</v>
          </cell>
          <cell r="G1520">
            <v>91.5</v>
          </cell>
          <cell r="H1520">
            <v>1.2</v>
          </cell>
        </row>
        <row r="1521">
          <cell r="C1521" t="str">
            <v>UNIAO DE ACO GALVANIZADO 3" - FORNECIMENTO E INSTALACAO</v>
          </cell>
          <cell r="D1521" t="str">
            <v>UN</v>
          </cell>
          <cell r="E1521">
            <v>116.88</v>
          </cell>
          <cell r="F1521">
            <v>15.17</v>
          </cell>
          <cell r="G1521">
            <v>132.05000000000001</v>
          </cell>
          <cell r="H1521">
            <v>1.5</v>
          </cell>
        </row>
        <row r="1522">
          <cell r="C1522" t="str">
            <v>UNIAO DE ACO GALVANIZADO 4" - FORNECIMENTO E INSTALACAO</v>
          </cell>
          <cell r="D1522" t="str">
            <v>UN</v>
          </cell>
          <cell r="E1522">
            <v>156.65</v>
          </cell>
          <cell r="F1522">
            <v>18.21</v>
          </cell>
          <cell r="G1522">
            <v>174.86</v>
          </cell>
          <cell r="H1522">
            <v>1.8</v>
          </cell>
        </row>
        <row r="1523">
          <cell r="C1523" t="str">
            <v>EXTINTORES</v>
          </cell>
          <cell r="E1523" t="str">
            <v/>
          </cell>
          <cell r="F1523" t="str">
            <v/>
          </cell>
          <cell r="G1523" t="str">
            <v/>
          </cell>
        </row>
        <row r="1524">
          <cell r="C1524" t="str">
            <v>EXTINTOR INCENDIO TP GAS CARBONICO 4KG COMPLETO - FORNECIMENTO E INSTALACAO</v>
          </cell>
          <cell r="D1524" t="str">
            <v>UN</v>
          </cell>
          <cell r="E1524">
            <v>251.68</v>
          </cell>
          <cell r="F1524">
            <v>10.119999999999999</v>
          </cell>
          <cell r="G1524">
            <v>261.8</v>
          </cell>
          <cell r="H1524">
            <v>1</v>
          </cell>
        </row>
        <row r="1525">
          <cell r="C1525" t="str">
            <v>EXTINTOR DE CO2 6KG - FORNECIMENTO E INSTALACAO</v>
          </cell>
          <cell r="D1525" t="str">
            <v>UN</v>
          </cell>
          <cell r="E1525">
            <v>308.54000000000002</v>
          </cell>
          <cell r="F1525">
            <v>6.07</v>
          </cell>
          <cell r="G1525">
            <v>314.61</v>
          </cell>
          <cell r="H1525">
            <v>0.6</v>
          </cell>
        </row>
        <row r="1526">
          <cell r="C1526" t="str">
            <v>EXTINTOR INCENDIO TP PO QUIMICO 4KG FORNECIMENTO E COLOCACAO</v>
          </cell>
          <cell r="D1526" t="str">
            <v>UN</v>
          </cell>
          <cell r="E1526">
            <v>75.930000000000007</v>
          </cell>
          <cell r="F1526">
            <v>10.119999999999999</v>
          </cell>
          <cell r="G1526">
            <v>86.05</v>
          </cell>
          <cell r="H1526">
            <v>1</v>
          </cell>
        </row>
        <row r="1527">
          <cell r="C1527" t="str">
            <v>EXTINTOR INCENDIO TP PO QUIMICO 6KG - FORNECIMENTO E INSTALACAO</v>
          </cell>
          <cell r="D1527" t="str">
            <v>UN</v>
          </cell>
          <cell r="E1527">
            <v>94.19</v>
          </cell>
          <cell r="F1527">
            <v>10.119999999999999</v>
          </cell>
          <cell r="G1527">
            <v>104.31</v>
          </cell>
          <cell r="H1527">
            <v>1</v>
          </cell>
        </row>
        <row r="1528">
          <cell r="C1528" t="str">
            <v>EXTINTOR INCENDIO AGUA-PRESSURIZADA 10L INCL SUPORTE PAREDE CARGA COMPLETA FORNECIMENTO E COLOCACAO</v>
          </cell>
          <cell r="D1528" t="str">
            <v>UN</v>
          </cell>
          <cell r="E1528">
            <v>87.12</v>
          </cell>
          <cell r="F1528">
            <v>10.119999999999999</v>
          </cell>
          <cell r="G1528">
            <v>97.24</v>
          </cell>
          <cell r="H1528">
            <v>1</v>
          </cell>
        </row>
        <row r="1529">
          <cell r="C1529" t="str">
            <v>INSTALACOES HIDROSSANITARIAS</v>
          </cell>
          <cell r="E1529" t="str">
            <v/>
          </cell>
          <cell r="F1529" t="str">
            <v/>
          </cell>
          <cell r="G1529" t="str">
            <v/>
          </cell>
        </row>
        <row r="1530">
          <cell r="C1530" t="str">
            <v>MANUTENCAO / REPAROS - INSTALACOES HIDROSSANITARIAS</v>
          </cell>
          <cell r="E1530" t="str">
            <v/>
          </cell>
          <cell r="F1530" t="str">
            <v/>
          </cell>
          <cell r="G1530" t="str">
            <v/>
          </cell>
        </row>
        <row r="1531">
          <cell r="C1531" t="str">
            <v>ABERTURA/FECHAMENTO RASGO ALVENARIA P/TUBOS, FECHAMENTO COM ARGAMASSA TRACO 1:4 (CIMENTO E AREIA)</v>
          </cell>
          <cell r="D1531" t="str">
            <v>M</v>
          </cell>
          <cell r="E1531">
            <v>0.46</v>
          </cell>
          <cell r="F1531">
            <v>2.33</v>
          </cell>
          <cell r="G1531">
            <v>2.79</v>
          </cell>
          <cell r="H1531">
            <v>0.27500000000000002</v>
          </cell>
        </row>
        <row r="1532">
          <cell r="C1532" t="str">
            <v>ASSENTAMENTO TUBO PVC COM JUNTA SOLDADA - DN 25</v>
          </cell>
          <cell r="D1532" t="str">
            <v>M</v>
          </cell>
          <cell r="E1532">
            <v>0.42</v>
          </cell>
          <cell r="F1532">
            <v>0.69</v>
          </cell>
          <cell r="G1532">
            <v>1.1100000000000001</v>
          </cell>
          <cell r="H1532">
            <v>6.0900000000000003E-2</v>
          </cell>
        </row>
        <row r="1533">
          <cell r="C1533" t="str">
            <v>ASSENTAMENTO DE TUBOS DE PVC, RPVC, PRFV P/ ESGOTO COM JUNTA ELASTICA - DN 125 MM</v>
          </cell>
          <cell r="D1533" t="str">
            <v>M</v>
          </cell>
          <cell r="E1533">
            <v>0</v>
          </cell>
          <cell r="F1533">
            <v>2.34</v>
          </cell>
          <cell r="G1533">
            <v>2.34</v>
          </cell>
          <cell r="H1533">
            <v>0.22500000000000001</v>
          </cell>
        </row>
        <row r="1534">
          <cell r="C1534" t="str">
            <v>ASSENTAMENTO DE TUBOS DE PVC, RPVC, PRFV P/ ESGOTO COM JUNTA ELASTICA - DN 250 MM</v>
          </cell>
          <cell r="D1534" t="str">
            <v>M</v>
          </cell>
          <cell r="E1534">
            <v>0</v>
          </cell>
          <cell r="F1534">
            <v>3.12</v>
          </cell>
          <cell r="G1534">
            <v>3.12</v>
          </cell>
          <cell r="H1534">
            <v>0.3</v>
          </cell>
        </row>
        <row r="1535">
          <cell r="C1535" t="str">
            <v>ASSENTAMENTO DE TUBOS DE PVC, RPVC, PRFV P/ ESGOTO COM JUNTA ELASTICA - DN 300 MM</v>
          </cell>
          <cell r="D1535" t="str">
            <v>M</v>
          </cell>
          <cell r="E1535">
            <v>0</v>
          </cell>
          <cell r="F1535">
            <v>3.44</v>
          </cell>
          <cell r="G1535">
            <v>3.44</v>
          </cell>
          <cell r="H1535">
            <v>0.33</v>
          </cell>
        </row>
        <row r="1536">
          <cell r="C1536" t="str">
            <v>ASSENTAMENTO DE TUBOS DE PVC, RPVC, PVC DEFOFO, PRFV P/ AGUA COM JUNTA ELASTICA - DN 350 MM</v>
          </cell>
          <cell r="D1536" t="str">
            <v>M</v>
          </cell>
          <cell r="E1536">
            <v>0</v>
          </cell>
          <cell r="F1536">
            <v>3.44</v>
          </cell>
          <cell r="G1536">
            <v>3.44</v>
          </cell>
          <cell r="H1536">
            <v>0.33</v>
          </cell>
        </row>
        <row r="1537">
          <cell r="C1537" t="str">
            <v>ASSENTAMENTO DE TUBOS DE PVC, RPVC, PVC DEFOFO, PRFV P/ AGUA COM JUNTA ELASTICA - DN 400 MM</v>
          </cell>
          <cell r="D1537" t="str">
            <v>M</v>
          </cell>
          <cell r="E1537">
            <v>0.96</v>
          </cell>
          <cell r="F1537">
            <v>3.84</v>
          </cell>
          <cell r="G1537">
            <v>4.8</v>
          </cell>
          <cell r="H1537">
            <v>0.36</v>
          </cell>
        </row>
        <row r="1538">
          <cell r="C1538" t="str">
            <v>ASSENTAMENTO DE TUBOS DE PVC, RPVC, PVC DEFOFO, PRFV P/ AGUA COM JUNTA ELASTICA - DN 500 MM</v>
          </cell>
          <cell r="D1538" t="str">
            <v>M</v>
          </cell>
          <cell r="E1538">
            <v>1.1399999999999999</v>
          </cell>
          <cell r="F1538">
            <v>4.16</v>
          </cell>
          <cell r="G1538">
            <v>5.3</v>
          </cell>
          <cell r="H1538">
            <v>0.39</v>
          </cell>
        </row>
        <row r="1539">
          <cell r="C1539" t="str">
            <v>ASSENTAMENTO DE TUBOS DE PVC, RPVC, PVC DEFOFO, PRFV P/ AGUA COM JUNTA ELASTICA - DN 600 MM</v>
          </cell>
          <cell r="D1539" t="str">
            <v>M</v>
          </cell>
          <cell r="E1539">
            <v>1.46</v>
          </cell>
          <cell r="F1539">
            <v>4.5199999999999996</v>
          </cell>
          <cell r="G1539">
            <v>5.98</v>
          </cell>
          <cell r="H1539">
            <v>0.42</v>
          </cell>
        </row>
        <row r="1540">
          <cell r="C1540" t="str">
            <v>ASSENTAMENTO DE TUBOS DE PVC, RPVC, PVC DEFOFO, PRFV P/ AGUA COM JUNTA ELASTICA - DN 700 MM</v>
          </cell>
          <cell r="D1540" t="str">
            <v>M</v>
          </cell>
          <cell r="E1540">
            <v>1.67</v>
          </cell>
          <cell r="F1540">
            <v>4.8499999999999996</v>
          </cell>
          <cell r="G1540">
            <v>6.52</v>
          </cell>
          <cell r="H1540">
            <v>0.45</v>
          </cell>
        </row>
        <row r="1541">
          <cell r="C1541" t="str">
            <v>ASSENTAMENTO DE TUBOS DE PVC, RPVC, PVC DEFOFO, PRFV P/ AGUA COM JUNTA ELASTICA - DN 800 MM</v>
          </cell>
          <cell r="D1541" t="str">
            <v>M</v>
          </cell>
          <cell r="E1541">
            <v>1.95</v>
          </cell>
          <cell r="F1541">
            <v>5.19</v>
          </cell>
          <cell r="G1541">
            <v>7.14</v>
          </cell>
          <cell r="H1541">
            <v>0.48</v>
          </cell>
        </row>
        <row r="1542">
          <cell r="C1542" t="str">
            <v>ASSENTAMENTO DE TUBOS DE PVC, RPVC, PVC DEFOFO, PRFV P/ AGUA COM JUNTA ELASTICA - DN 900 MM</v>
          </cell>
          <cell r="D1542" t="str">
            <v>M</v>
          </cell>
          <cell r="E1542">
            <v>2.19</v>
          </cell>
          <cell r="F1542">
            <v>5.52</v>
          </cell>
          <cell r="G1542">
            <v>7.71</v>
          </cell>
          <cell r="H1542">
            <v>0.51</v>
          </cell>
        </row>
        <row r="1543">
          <cell r="C1543" t="str">
            <v>ASSENTAMENTO DE TUBOS DE PVC, RPVC, PVC DEFOFO, PRFV P/ AGUA COM JUNTA ELASTICA - DN 1000 MM</v>
          </cell>
          <cell r="D1543" t="str">
            <v>M</v>
          </cell>
          <cell r="E1543">
            <v>2.37</v>
          </cell>
          <cell r="F1543">
            <v>5.86</v>
          </cell>
          <cell r="G1543">
            <v>8.23</v>
          </cell>
          <cell r="H1543">
            <v>0.54</v>
          </cell>
        </row>
        <row r="1544">
          <cell r="C1544" t="str">
            <v>ASSENTAMENTO DE TUBOS DE PVC, RPVC, PVC DEFOFO, PRFV P/ AGUA COM JUNTA ELASTICA - DN 50 MM</v>
          </cell>
          <cell r="D1544" t="str">
            <v>M</v>
          </cell>
          <cell r="E1544">
            <v>0</v>
          </cell>
          <cell r="F1544">
            <v>0.93</v>
          </cell>
          <cell r="G1544">
            <v>0.93</v>
          </cell>
          <cell r="H1544">
            <v>0.09</v>
          </cell>
        </row>
        <row r="1545">
          <cell r="C1545" t="str">
            <v>ASSENTAMENTO DE TUBOS DE PVC, RPVC, PVC DEFOFO, PRFV P/ AGUA COM JUNTA ELASTICA - DN 75 MM</v>
          </cell>
          <cell r="D1545" t="str">
            <v>M</v>
          </cell>
          <cell r="E1545">
            <v>0</v>
          </cell>
          <cell r="F1545">
            <v>1.25</v>
          </cell>
          <cell r="G1545">
            <v>1.25</v>
          </cell>
          <cell r="H1545">
            <v>0.12</v>
          </cell>
        </row>
        <row r="1546">
          <cell r="C1546" t="str">
            <v>ASSENTAMENTO DE TUBOS DE PVC, RPVC, PVC DEFOFO, PRFV P/ AGUA COM JUNTA ELASTICA - DN 100 MM</v>
          </cell>
          <cell r="D1546" t="str">
            <v>M</v>
          </cell>
          <cell r="E1546">
            <v>0</v>
          </cell>
          <cell r="F1546">
            <v>1.56</v>
          </cell>
          <cell r="G1546">
            <v>1.56</v>
          </cell>
          <cell r="H1546">
            <v>0.15</v>
          </cell>
        </row>
        <row r="1547">
          <cell r="C1547" t="str">
            <v>ASSENTAMENTO DE TUBOS DE PVC, RPVC, PVC DEFOFO, PRFV P/ AGUA COM JUNTA ELASTICA - DN 150 MM</v>
          </cell>
          <cell r="D1547" t="str">
            <v>M</v>
          </cell>
          <cell r="E1547">
            <v>0</v>
          </cell>
          <cell r="F1547">
            <v>1.88</v>
          </cell>
          <cell r="G1547">
            <v>1.88</v>
          </cell>
          <cell r="H1547">
            <v>0.18</v>
          </cell>
        </row>
        <row r="1548">
          <cell r="C1548" t="str">
            <v>ASSENTAMENTO DE TUBOS DE PVC, RPVC, PVC DEFOFO, PRFV P/ AGUA COM JUNTA ELASTICA - DN 200 MM</v>
          </cell>
          <cell r="D1548" t="str">
            <v>M</v>
          </cell>
          <cell r="E1548">
            <v>0</v>
          </cell>
          <cell r="F1548">
            <v>2.1800000000000002</v>
          </cell>
          <cell r="G1548">
            <v>2.1800000000000002</v>
          </cell>
          <cell r="H1548">
            <v>0.21</v>
          </cell>
        </row>
        <row r="1549">
          <cell r="C1549" t="str">
            <v>ASSENTAMENTO DE TUBOS DE PVC, RPVC, PVC DEFOFO, PRFV P/ AGUA COM JUNTA ELASTICA - DN 250 MM</v>
          </cell>
          <cell r="D1549" t="str">
            <v>M</v>
          </cell>
          <cell r="E1549">
            <v>0</v>
          </cell>
          <cell r="F1549">
            <v>2.4900000000000002</v>
          </cell>
          <cell r="G1549">
            <v>2.4900000000000002</v>
          </cell>
          <cell r="H1549">
            <v>0.24</v>
          </cell>
        </row>
        <row r="1550">
          <cell r="C1550" t="str">
            <v>ASSENTAMENTO DE TUBOS DE PVC, RPVC, PVC DEFOFO, PRFV P/ AGUA COM JUNTA ELASTICA - DN 300 MM</v>
          </cell>
          <cell r="D1550" t="str">
            <v>M</v>
          </cell>
          <cell r="E1550">
            <v>0</v>
          </cell>
          <cell r="F1550">
            <v>3.12</v>
          </cell>
          <cell r="G1550">
            <v>3.12</v>
          </cell>
          <cell r="H1550">
            <v>0.3</v>
          </cell>
        </row>
        <row r="1551">
          <cell r="C1551" t="str">
            <v>ASSENTAMENTO DE TUBOS DE PVC, RPVC, PRFV P/ ESGOTO COM JUNTA ELASTICA - DN 100 MM</v>
          </cell>
          <cell r="D1551" t="str">
            <v>M</v>
          </cell>
          <cell r="E1551">
            <v>0</v>
          </cell>
          <cell r="F1551">
            <v>2.1800000000000002</v>
          </cell>
          <cell r="G1551">
            <v>2.1800000000000002</v>
          </cell>
          <cell r="H1551">
            <v>0.21</v>
          </cell>
        </row>
        <row r="1552">
          <cell r="C1552" t="str">
            <v>ASSENTAMENTO DE TUBOS DE PVC, RPVC, PRFV P/ ESGOTO COM JUNTA ELASTICA - DN 150 MM</v>
          </cell>
          <cell r="D1552" t="str">
            <v>M</v>
          </cell>
          <cell r="E1552">
            <v>0</v>
          </cell>
          <cell r="F1552">
            <v>2.4900000000000002</v>
          </cell>
          <cell r="G1552">
            <v>2.4900000000000002</v>
          </cell>
          <cell r="H1552">
            <v>0.24</v>
          </cell>
        </row>
        <row r="1553">
          <cell r="C1553" t="str">
            <v>ASSENTAMENTO DE TUBOS DE PVC, RPVC, PRFV P/ ESGOTO COM JUNTA ELASTICA - DN 200 MM</v>
          </cell>
          <cell r="D1553" t="str">
            <v>M</v>
          </cell>
          <cell r="E1553">
            <v>0</v>
          </cell>
          <cell r="F1553">
            <v>2.81</v>
          </cell>
          <cell r="G1553">
            <v>2.81</v>
          </cell>
          <cell r="H1553">
            <v>0.27</v>
          </cell>
        </row>
        <row r="1554">
          <cell r="C1554" t="str">
            <v>FORNECIMENTO E ASSENTAMENTO DE TUBO CERAMICO DN 200, JUNTA ELASTICA.</v>
          </cell>
          <cell r="D1554" t="str">
            <v>M</v>
          </cell>
          <cell r="E1554">
            <v>25.53</v>
          </cell>
          <cell r="F1554">
            <v>17.07</v>
          </cell>
          <cell r="G1554">
            <v>42.6</v>
          </cell>
          <cell r="H1554">
            <v>1.5024999999999999</v>
          </cell>
        </row>
        <row r="1555">
          <cell r="C1555" t="str">
            <v>ASSENTAMENTO DE TUBOS CERAMICOS DIAMETRO 150 MM, COM JUNTA ASFALTICA</v>
          </cell>
          <cell r="D1555" t="str">
            <v>M</v>
          </cell>
          <cell r="E1555">
            <v>3.44</v>
          </cell>
          <cell r="F1555">
            <v>12.82</v>
          </cell>
          <cell r="G1555">
            <v>16.260000000000002</v>
          </cell>
          <cell r="H1555">
            <v>1.1647246</v>
          </cell>
        </row>
        <row r="1556">
          <cell r="C1556" t="str">
            <v>ASSENTAMENTO SIMPLES DE TUBOS DE CERAMICA COM JUNTA ASFALTICA - DN 100 MM</v>
          </cell>
          <cell r="D1556" t="str">
            <v>M</v>
          </cell>
          <cell r="E1556">
            <v>3.88</v>
          </cell>
          <cell r="F1556">
            <v>4.3</v>
          </cell>
          <cell r="G1556">
            <v>8.18</v>
          </cell>
          <cell r="H1556">
            <v>0.45</v>
          </cell>
        </row>
        <row r="1557">
          <cell r="C1557" t="str">
            <v>ASSENTAMENTO SIMPLES DE TUBOS DE CERAMICA COM JUNTA ASFALTICA - DN 200 MM</v>
          </cell>
          <cell r="D1557" t="str">
            <v>M</v>
          </cell>
          <cell r="E1557">
            <v>5.17</v>
          </cell>
          <cell r="F1557">
            <v>7.16</v>
          </cell>
          <cell r="G1557">
            <v>12.33</v>
          </cell>
          <cell r="H1557">
            <v>0.75</v>
          </cell>
        </row>
        <row r="1558">
          <cell r="C1558" t="str">
            <v>ASSENTAMENTO SIMPLES DE TUBOS DE CERAMICA COM JUNTA ASFALTICA - DN 250 MM</v>
          </cell>
          <cell r="D1558" t="str">
            <v>M</v>
          </cell>
          <cell r="E1558">
            <v>6.94</v>
          </cell>
          <cell r="F1558">
            <v>8.02</v>
          </cell>
          <cell r="G1558">
            <v>14.96</v>
          </cell>
          <cell r="H1558">
            <v>0.84</v>
          </cell>
        </row>
        <row r="1559">
          <cell r="C1559" t="str">
            <v>ASSENTAMENTO SIMPLES DE TUBOS DE CERAMICA COM JUNTA ASFALTICA - DN 300 MM</v>
          </cell>
          <cell r="D1559" t="str">
            <v>M</v>
          </cell>
          <cell r="E1559">
            <v>8.6999999999999993</v>
          </cell>
          <cell r="F1559">
            <v>8.58</v>
          </cell>
          <cell r="G1559">
            <v>17.28</v>
          </cell>
          <cell r="H1559">
            <v>0.9</v>
          </cell>
        </row>
        <row r="1560">
          <cell r="C1560" t="str">
            <v>ASSENTAMENTO SIMPLES DE TUBOS DE CERAMICA COM JUNTA ASFALTICA - DN 375 MM</v>
          </cell>
          <cell r="D1560" t="str">
            <v>M</v>
          </cell>
          <cell r="E1560">
            <v>10.81</v>
          </cell>
          <cell r="F1560">
            <v>9.16</v>
          </cell>
          <cell r="G1560">
            <v>19.97</v>
          </cell>
          <cell r="H1560">
            <v>0.96</v>
          </cell>
        </row>
        <row r="1561">
          <cell r="C1561" t="str">
            <v>ASSENTAMENTO DE TUBO DE CONCRETO DIAMETRO 300 MM, JUNTAS COM ANEL DE BORRACHA, MONTAGEM COM AUXILIO DE EQUIPAMENTOS, S/MATERIAL</v>
          </cell>
          <cell r="D1561" t="str">
            <v>M</v>
          </cell>
          <cell r="E1561">
            <v>7.06</v>
          </cell>
          <cell r="F1561">
            <v>5.79</v>
          </cell>
          <cell r="G1561">
            <v>12.85</v>
          </cell>
          <cell r="H1561">
            <v>0.61423000000000005</v>
          </cell>
        </row>
        <row r="1562">
          <cell r="C1562" t="str">
            <v>ASSENTAMENTO SIMPLES DE TUBOS DE FERRO FUNDIDO, COM JUNTA ELASTICA, DN 50 MM.</v>
          </cell>
          <cell r="D1562" t="str">
            <v>M</v>
          </cell>
          <cell r="E1562">
            <v>0.41</v>
          </cell>
          <cell r="F1562">
            <v>1.37</v>
          </cell>
          <cell r="G1562">
            <v>1.78</v>
          </cell>
          <cell r="H1562">
            <v>0.13200000000000001</v>
          </cell>
        </row>
        <row r="1563">
          <cell r="C1563" t="str">
            <v>ASSENTAMENTO DE PECAS, CONEXOES, APARELHOS E ACESSORIOS DE FERRO FUNDIDO DUCTIL, JUNTA ELASTICA, MECANICA OU FLANGEADA, COM DIAMETROS DE 50 A 300 MM.</v>
          </cell>
          <cell r="D1563" t="str">
            <v>KG</v>
          </cell>
          <cell r="E1563">
            <v>0</v>
          </cell>
          <cell r="F1563">
            <v>0.93</v>
          </cell>
          <cell r="G1563">
            <v>0.93</v>
          </cell>
          <cell r="H1563">
            <v>0.09</v>
          </cell>
        </row>
        <row r="1564">
          <cell r="C1564" t="str">
            <v>ASSENTAMENTO DE PECAS, CONEXOES, APARELHOS E ACESSORIOS DE FERRO FUNDIDO DUCTIL, JUNTA ELASTICA, MECANICA OU FLANGEADA, COM DIAMETROS DE 350 A 600 MM.</v>
          </cell>
          <cell r="D1564" t="str">
            <v>KG</v>
          </cell>
          <cell r="E1564">
            <v>0.19</v>
          </cell>
          <cell r="F1564">
            <v>0.42</v>
          </cell>
          <cell r="G1564">
            <v>0.61</v>
          </cell>
          <cell r="H1564">
            <v>4.2000000000000003E-2</v>
          </cell>
        </row>
        <row r="1565">
          <cell r="C1565" t="str">
            <v>ASSENTAMENTO DE PECAS, CONEXOES, APARELHOS E ACESSORIOS DE FERRO FUNDIDO DUCTIL, JUNTA ELASTICA, MECANICA OU FLANGEADA, COM DIAMETROS DE 700 A 1200 MM.</v>
          </cell>
          <cell r="D1565" t="str">
            <v>KG</v>
          </cell>
          <cell r="E1565">
            <v>7.0000000000000007E-2</v>
          </cell>
          <cell r="F1565">
            <v>0.39</v>
          </cell>
          <cell r="G1565">
            <v>0.46</v>
          </cell>
          <cell r="H1565">
            <v>3.78E-2</v>
          </cell>
        </row>
        <row r="1566">
          <cell r="C1566" t="str">
            <v>ASSENTAMENTO DE TUBOS DE FERRO FUNDIDO C/ JUNTA ELASTICA - DN 75 MM</v>
          </cell>
          <cell r="D1566" t="str">
            <v>M</v>
          </cell>
          <cell r="E1566">
            <v>0.05</v>
          </cell>
          <cell r="F1566">
            <v>1.85</v>
          </cell>
          <cell r="G1566">
            <v>1.9</v>
          </cell>
          <cell r="H1566">
            <v>0.18</v>
          </cell>
        </row>
        <row r="1567">
          <cell r="C1567" t="str">
            <v>ASSENTAMENTO DE TUBOS DE FERRO FUNDIDO C/ JUNTA ELASTICA - DN 100 MM</v>
          </cell>
          <cell r="D1567" t="str">
            <v>M</v>
          </cell>
          <cell r="E1567">
            <v>0.1</v>
          </cell>
          <cell r="F1567">
            <v>2.19</v>
          </cell>
          <cell r="G1567">
            <v>2.29</v>
          </cell>
          <cell r="H1567">
            <v>0.21199999999999999</v>
          </cell>
        </row>
        <row r="1568">
          <cell r="C1568" t="str">
            <v>ASSENTAMENTO DE TUBOS DE FERRO FUNDIDO C/ JUNTA ELASTICA - DN 150 MM - INCLUSIVE TRANSPORTE</v>
          </cell>
          <cell r="D1568" t="str">
            <v>M</v>
          </cell>
          <cell r="E1568">
            <v>1.0900000000000001</v>
          </cell>
          <cell r="F1568">
            <v>2.98</v>
          </cell>
          <cell r="G1568">
            <v>4.07</v>
          </cell>
          <cell r="H1568">
            <v>0.27900000000000003</v>
          </cell>
        </row>
        <row r="1569">
          <cell r="C1569" t="str">
            <v>ASSENTAMENTO DE TUBOS DE FERRO FUNDIDO C/ JUNTA ELASTICA - DN 200 MM - INCLUSIVE TRANSPORTE</v>
          </cell>
          <cell r="D1569" t="str">
            <v>M</v>
          </cell>
          <cell r="E1569">
            <v>1.39</v>
          </cell>
          <cell r="F1569">
            <v>3.8</v>
          </cell>
          <cell r="G1569">
            <v>5.19</v>
          </cell>
          <cell r="H1569">
            <v>0.35799999999999998</v>
          </cell>
        </row>
        <row r="1570">
          <cell r="C1570" t="str">
            <v>ASSENTAMENTO DE TUBOS DE FERRO FUNDIDO C/ JUNTA ELASTICA - DN 250 MM - INCLUSIVE TRANSPORTE</v>
          </cell>
          <cell r="D1570" t="str">
            <v>M</v>
          </cell>
          <cell r="E1570">
            <v>1.7</v>
          </cell>
          <cell r="F1570">
            <v>4.58</v>
          </cell>
          <cell r="G1570">
            <v>6.28</v>
          </cell>
          <cell r="H1570">
            <v>0.43099999999999999</v>
          </cell>
        </row>
        <row r="1571">
          <cell r="C1571" t="str">
            <v>ASSENTAMENTO DE TUBOS DE FERRO FUNDIDO C/ JUNTA ELASTICA - DN 300 MM - INCLUSIVE TRANSPORTE</v>
          </cell>
          <cell r="D1571" t="str">
            <v>M</v>
          </cell>
          <cell r="E1571">
            <v>1.94</v>
          </cell>
          <cell r="F1571">
            <v>5.15</v>
          </cell>
          <cell r="G1571">
            <v>7.09</v>
          </cell>
          <cell r="H1571">
            <v>0.48599999999999999</v>
          </cell>
        </row>
        <row r="1572">
          <cell r="C1572" t="str">
            <v>ASSENTAMENTO DE TUBOS DE FERRO FUNDIDO C/ JUNTA ELASTICA - DN 350 MM - INCLUSIVE TRANSPORTE</v>
          </cell>
          <cell r="D1572" t="str">
            <v>M</v>
          </cell>
          <cell r="E1572">
            <v>2.44</v>
          </cell>
          <cell r="F1572">
            <v>5.87</v>
          </cell>
          <cell r="G1572">
            <v>8.31</v>
          </cell>
          <cell r="H1572">
            <v>0.55200000000000005</v>
          </cell>
        </row>
        <row r="1573">
          <cell r="C1573" t="str">
            <v>ASSENTAMENTO DE TUBOS DE FERRO FUNDIDO C/ JUNTA ELASTICA - DN 400 MM - INCLUSIVE TRANSPORTE</v>
          </cell>
          <cell r="D1573" t="str">
            <v>M</v>
          </cell>
          <cell r="E1573">
            <v>2.86</v>
          </cell>
          <cell r="F1573">
            <v>6.66</v>
          </cell>
          <cell r="G1573">
            <v>9.52</v>
          </cell>
          <cell r="H1573">
            <v>0.626</v>
          </cell>
        </row>
        <row r="1574">
          <cell r="C1574" t="str">
            <v>ASSENTAMENTO DE TUBOS DE FERRO FUNDIDO C/ JUNTA ELASTICA - DN 450 MM - INCLUSIVE TRANSPORTE</v>
          </cell>
          <cell r="D1574" t="str">
            <v>M</v>
          </cell>
          <cell r="E1574">
            <v>3.2</v>
          </cell>
          <cell r="F1574">
            <v>7.5</v>
          </cell>
          <cell r="G1574">
            <v>10.7</v>
          </cell>
          <cell r="H1574">
            <v>0.70599999999999996</v>
          </cell>
        </row>
        <row r="1575">
          <cell r="C1575" t="str">
            <v>ASSENTAMENTO DE TUBOS DE FERRO FUNDIDO C/ JUNTA ELASTICA - DN 500 MM - INCLUSIVE TRANSPORTE</v>
          </cell>
          <cell r="D1575" t="str">
            <v>M</v>
          </cell>
          <cell r="E1575">
            <v>3.89</v>
          </cell>
          <cell r="F1575">
            <v>8.01</v>
          </cell>
          <cell r="G1575">
            <v>11.9</v>
          </cell>
          <cell r="H1575">
            <v>0.751</v>
          </cell>
        </row>
        <row r="1576">
          <cell r="C1576" t="str">
            <v>ASSENTAMENTO DE TUBOS DE FERRO FUNDIDO C/ JUNTA ELASTICA - DN 600 MM - INCLUSIVE TRANSPORTE</v>
          </cell>
          <cell r="D1576" t="str">
            <v>M</v>
          </cell>
          <cell r="E1576">
            <v>4.7699999999999996</v>
          </cell>
          <cell r="F1576">
            <v>9.59</v>
          </cell>
          <cell r="G1576">
            <v>14.36</v>
          </cell>
          <cell r="H1576">
            <v>0.9</v>
          </cell>
        </row>
        <row r="1577">
          <cell r="C1577" t="str">
            <v>ASSENTAMENTO DE TUBOS DE FERRO FUNDIDO C/ JUNTA ELASTICA - DN 700 MM - INCLUSIVE TRANSPORTE</v>
          </cell>
          <cell r="D1577" t="str">
            <v>M</v>
          </cell>
          <cell r="E1577">
            <v>5.23</v>
          </cell>
          <cell r="F1577">
            <v>12.69</v>
          </cell>
          <cell r="G1577">
            <v>17.920000000000002</v>
          </cell>
          <cell r="H1577">
            <v>1.24</v>
          </cell>
        </row>
        <row r="1578">
          <cell r="C1578" t="str">
            <v>ASSENTAMENTO DE TUBOS DE FERRO FUNDIDO C/ JUNTA ELASTICA - DN 800 MM - INCLUSIVE TRANSPORTE</v>
          </cell>
          <cell r="D1578" t="str">
            <v>M</v>
          </cell>
          <cell r="E1578">
            <v>6.24</v>
          </cell>
          <cell r="F1578">
            <v>14.42</v>
          </cell>
          <cell r="G1578">
            <v>20.66</v>
          </cell>
          <cell r="H1578">
            <v>1.4059999999999999</v>
          </cell>
        </row>
        <row r="1579">
          <cell r="C1579" t="str">
            <v>ASSENTAMENTO DE TUBOS DE FERRO FUNDIDO C/ JUNTA ELASTICA - DN 900 MM - INCLUSIVE TRANSPORTE</v>
          </cell>
          <cell r="D1579" t="str">
            <v>M</v>
          </cell>
          <cell r="E1579">
            <v>8.06</v>
          </cell>
          <cell r="F1579">
            <v>16.18</v>
          </cell>
          <cell r="G1579">
            <v>24.24</v>
          </cell>
          <cell r="H1579">
            <v>1.5680000000000001</v>
          </cell>
        </row>
        <row r="1580">
          <cell r="C1580" t="str">
            <v>ASSENTAMENTO DE TUBOS DE FERRO FUNDIDO C/ JUNTA ELASTICA - DN 1000 MM - INCLUSIVE TRANSPORTE</v>
          </cell>
          <cell r="D1580" t="str">
            <v>M</v>
          </cell>
          <cell r="E1580">
            <v>8.49</v>
          </cell>
          <cell r="F1580">
            <v>17.5</v>
          </cell>
          <cell r="G1580">
            <v>25.99</v>
          </cell>
          <cell r="H1580">
            <v>1.7</v>
          </cell>
        </row>
        <row r="1581">
          <cell r="C1581" t="str">
            <v>ASSENTAMENTO DE TUBOS DE FERRO FUNDIDO C/ JUNTA ELASTICA - DN 1100 MM - INCLUSIVE TRANSPORTE</v>
          </cell>
          <cell r="D1581" t="str">
            <v>M</v>
          </cell>
          <cell r="E1581">
            <v>9.9</v>
          </cell>
          <cell r="F1581">
            <v>20.89</v>
          </cell>
          <cell r="G1581">
            <v>30.79</v>
          </cell>
          <cell r="H1581">
            <v>2.0299999999999998</v>
          </cell>
        </row>
        <row r="1582">
          <cell r="C1582" t="str">
            <v>ASSENTAMENTO DE TUBOS DE FERRO FUNDIDO C/ JUNTA ELASTICA - DN 1200 MM - INCLUSIVE TRANSPORTE</v>
          </cell>
          <cell r="D1582" t="str">
            <v>M</v>
          </cell>
          <cell r="E1582">
            <v>12.12</v>
          </cell>
          <cell r="F1582">
            <v>24.28</v>
          </cell>
          <cell r="G1582">
            <v>36.4</v>
          </cell>
          <cell r="H1582">
            <v>2.3559999999999999</v>
          </cell>
        </row>
        <row r="1583">
          <cell r="C1583" t="str">
            <v>ASSENTAMENTO DE TUBOS DE ACO, COM JUNTA ELASTICA (COMPRIMENTO DE 6,00M) - DN 150 MM</v>
          </cell>
          <cell r="D1583" t="str">
            <v>M</v>
          </cell>
          <cell r="E1583">
            <v>1.19</v>
          </cell>
          <cell r="F1583">
            <v>3.22</v>
          </cell>
          <cell r="G1583">
            <v>4.41</v>
          </cell>
          <cell r="H1583">
            <v>0.30120000000000002</v>
          </cell>
        </row>
        <row r="1584">
          <cell r="C1584" t="str">
            <v>ASSENTAMENTO DE TUBOS DE ACO, COM JUNTA ELASTICA (COMPRIMENTO DE 6,00M) - DN 200 MM</v>
          </cell>
          <cell r="D1584" t="str">
            <v>M</v>
          </cell>
          <cell r="E1584">
            <v>1.51</v>
          </cell>
          <cell r="F1584">
            <v>4.12</v>
          </cell>
          <cell r="G1584">
            <v>5.63</v>
          </cell>
          <cell r="H1584">
            <v>0.38650000000000001</v>
          </cell>
        </row>
        <row r="1585">
          <cell r="C1585" t="str">
            <v>ASSENTAMENTO DE TUBOS DE ACO, COM JUNTA ELASTICA (COMPRIMENTO DE 6,00M) - DN 250 MM</v>
          </cell>
          <cell r="D1585" t="str">
            <v>M</v>
          </cell>
          <cell r="E1585">
            <v>1.85</v>
          </cell>
          <cell r="F1585">
            <v>4.9400000000000004</v>
          </cell>
          <cell r="G1585">
            <v>6.79</v>
          </cell>
          <cell r="H1585">
            <v>0.46429999999999999</v>
          </cell>
        </row>
        <row r="1586">
          <cell r="C1586" t="str">
            <v>ASSENTAMENTO DE TUBOS DE ACO, COM JUNTA ELASTICA (COMPRIMENTO DE 6,00M) - DN 300 MM</v>
          </cell>
          <cell r="D1586" t="str">
            <v>M</v>
          </cell>
          <cell r="E1586">
            <v>2.1</v>
          </cell>
          <cell r="F1586">
            <v>5.54</v>
          </cell>
          <cell r="G1586">
            <v>7.64</v>
          </cell>
          <cell r="H1586">
            <v>0.52229999999999999</v>
          </cell>
        </row>
        <row r="1587">
          <cell r="C1587" t="str">
            <v>ASSENTAMENTO DE TUBOS DE ACO, COM JUNTA ELASTICA (COMPRIMENTO DE 6,00M) - DN 350 MM</v>
          </cell>
          <cell r="D1587" t="str">
            <v>M</v>
          </cell>
          <cell r="E1587">
            <v>2.66</v>
          </cell>
          <cell r="F1587">
            <v>6.3</v>
          </cell>
          <cell r="G1587">
            <v>8.9600000000000009</v>
          </cell>
          <cell r="H1587">
            <v>0.59189999999999998</v>
          </cell>
        </row>
        <row r="1588">
          <cell r="C1588" t="str">
            <v>ASSENTAMENTO DE TUBOS DE ACO, COM JUNTA ELASTICA (COMPRIMENTO DE 6,00M) - DN 400 MM</v>
          </cell>
          <cell r="D1588" t="str">
            <v>M</v>
          </cell>
          <cell r="E1588">
            <v>3.1</v>
          </cell>
          <cell r="F1588">
            <v>7.15</v>
          </cell>
          <cell r="G1588">
            <v>10.25</v>
          </cell>
          <cell r="H1588">
            <v>0.6704</v>
          </cell>
        </row>
        <row r="1589">
          <cell r="C1589" t="str">
            <v>ASSENTAMENTO DE TUBOS DE ACO, COM JUNTA ELASTICA (COMPRIMENTO DE 6,00M) - DN 450 MM</v>
          </cell>
          <cell r="D1589" t="str">
            <v>M</v>
          </cell>
          <cell r="E1589">
            <v>3.47</v>
          </cell>
          <cell r="F1589">
            <v>8.0399999999999991</v>
          </cell>
          <cell r="G1589">
            <v>11.51</v>
          </cell>
          <cell r="H1589">
            <v>0.75490000000000002</v>
          </cell>
        </row>
        <row r="1590">
          <cell r="C1590" t="str">
            <v>ASSENTAMENTO DE TUBOS DE ACO, COM JUNTA ELASTICA (COMPRIMENTO DE 6,00M) - DN 500 MM</v>
          </cell>
          <cell r="D1590" t="str">
            <v>M</v>
          </cell>
          <cell r="E1590">
            <v>4.2300000000000004</v>
          </cell>
          <cell r="F1590">
            <v>8.57</v>
          </cell>
          <cell r="G1590">
            <v>12.8</v>
          </cell>
          <cell r="H1590">
            <v>0.80110000000000003</v>
          </cell>
        </row>
        <row r="1591">
          <cell r="C1591" t="str">
            <v>ASSENTAMENTO DE TUBOS DE ACO, COM JUNTA ELASTICA (COMPRIMENTO DE 6,00M) - DN 600 MM</v>
          </cell>
          <cell r="D1591" t="str">
            <v>M</v>
          </cell>
          <cell r="E1591">
            <v>5.18</v>
          </cell>
          <cell r="F1591">
            <v>10.23</v>
          </cell>
          <cell r="G1591">
            <v>15.41</v>
          </cell>
          <cell r="H1591">
            <v>0.95699999999999996</v>
          </cell>
        </row>
        <row r="1592">
          <cell r="C1592" t="str">
            <v>ASSENTAMENTO DE TUBOS DE ACO, COM JUNTA ELASTICA (COMPRIMENTO DE 6,00M) - DN 700 MM</v>
          </cell>
          <cell r="D1592" t="str">
            <v>M</v>
          </cell>
          <cell r="E1592">
            <v>5.66</v>
          </cell>
          <cell r="F1592">
            <v>13.54</v>
          </cell>
          <cell r="G1592">
            <v>19.2</v>
          </cell>
          <cell r="H1592">
            <v>1.3220000000000001</v>
          </cell>
        </row>
        <row r="1593">
          <cell r="C1593" t="str">
            <v>ASSENTAMENTO DE TUBOS DE ACO, COM JUNTA ELASTICA (COMPRIMENTO DE 6,00M) - DN 800 MM</v>
          </cell>
          <cell r="D1593" t="str">
            <v>M</v>
          </cell>
          <cell r="E1593">
            <v>6.75</v>
          </cell>
          <cell r="F1593">
            <v>15.35</v>
          </cell>
          <cell r="G1593">
            <v>22.1</v>
          </cell>
          <cell r="H1593">
            <v>1.4947999999999999</v>
          </cell>
        </row>
        <row r="1594">
          <cell r="C1594" t="str">
            <v>ASSENTAMENTO DE TUBOS DE ACO, COM JUNTA ELASTICA (COMPRIMENTO DE 6,00M) - DN 900 MM</v>
          </cell>
          <cell r="D1594" t="str">
            <v>M</v>
          </cell>
          <cell r="E1594">
            <v>8.7200000000000006</v>
          </cell>
          <cell r="F1594">
            <v>17.18</v>
          </cell>
          <cell r="G1594">
            <v>25.9</v>
          </cell>
          <cell r="H1594">
            <v>1.6624000000000001</v>
          </cell>
        </row>
        <row r="1595">
          <cell r="C1595" t="str">
            <v>ASSENTAMENTO DE TUBOS DE ACO, COM JUNTA ELASTICA (COMPRIMENTO DE 6,00M) - DN 1000 MM</v>
          </cell>
          <cell r="D1595" t="str">
            <v>M</v>
          </cell>
          <cell r="E1595">
            <v>9.17</v>
          </cell>
          <cell r="F1595">
            <v>18.52</v>
          </cell>
          <cell r="G1595">
            <v>27.69</v>
          </cell>
          <cell r="H1595">
            <v>1.796</v>
          </cell>
        </row>
        <row r="1596">
          <cell r="C1596" t="str">
            <v>ASSENTAMENTO DE TUBOS DE ACO, COM JUNTA ELASTICA (COMPRIMENTO DE 6,00M) - DN 1100 MM</v>
          </cell>
          <cell r="D1596" t="str">
            <v>M</v>
          </cell>
          <cell r="E1596">
            <v>10.7</v>
          </cell>
          <cell r="F1596">
            <v>22.14</v>
          </cell>
          <cell r="G1596">
            <v>32.840000000000003</v>
          </cell>
          <cell r="H1596">
            <v>2.1480000000000001</v>
          </cell>
        </row>
        <row r="1597">
          <cell r="C1597" t="str">
            <v>ASSENTAMENTO DE TUBOS DE ACO, COM JUNTA ELASTICA (COMPRIMENTO DE 6,00M) - DN 1200 MM</v>
          </cell>
          <cell r="D1597" t="str">
            <v>M</v>
          </cell>
          <cell r="E1597">
            <v>13.11</v>
          </cell>
          <cell r="F1597">
            <v>25.73</v>
          </cell>
          <cell r="G1597">
            <v>38.840000000000003</v>
          </cell>
          <cell r="H1597">
            <v>2.4927999999999999</v>
          </cell>
        </row>
        <row r="1598">
          <cell r="C1598" t="str">
            <v>INSTALACAO DE VALVULAS OU REGISTROS</v>
          </cell>
          <cell r="E1598" t="str">
            <v/>
          </cell>
          <cell r="F1598" t="str">
            <v/>
          </cell>
          <cell r="G1598" t="str">
            <v/>
          </cell>
        </row>
        <row r="1599">
          <cell r="C1599" t="str">
            <v>INSTALACAO DE VALVULAS OU REGISTROS COM JUNTA FLANGEADA - DN 50 MM</v>
          </cell>
          <cell r="D1599" t="str">
            <v>UN</v>
          </cell>
          <cell r="E1599">
            <v>0</v>
          </cell>
          <cell r="F1599">
            <v>33.14</v>
          </cell>
          <cell r="G1599">
            <v>33.14</v>
          </cell>
          <cell r="H1599">
            <v>2.8</v>
          </cell>
        </row>
        <row r="1600">
          <cell r="C1600" t="str">
            <v>INSTALACAO DE VALVULAS OU REGISTROS COM JUNTA FLANGEADA - DN 75 MM</v>
          </cell>
          <cell r="D1600" t="str">
            <v>UN</v>
          </cell>
          <cell r="E1600">
            <v>0.5</v>
          </cell>
          <cell r="F1600">
            <v>49.92</v>
          </cell>
          <cell r="G1600">
            <v>50.42</v>
          </cell>
          <cell r="H1600">
            <v>4.8</v>
          </cell>
        </row>
        <row r="1601">
          <cell r="C1601" t="str">
            <v>INSTALACAO DE VALVULAS OU REGISTROS COM JUNTA FLANGEADA - DN 100 MM</v>
          </cell>
          <cell r="D1601" t="str">
            <v>UN</v>
          </cell>
          <cell r="E1601">
            <v>0.62</v>
          </cell>
          <cell r="F1601">
            <v>62.4</v>
          </cell>
          <cell r="G1601">
            <v>63.02</v>
          </cell>
          <cell r="H1601">
            <v>6</v>
          </cell>
        </row>
        <row r="1602">
          <cell r="C1602" t="str">
            <v>INSTALACAO DE VALVULAS OU REGISTROS COM JUNTA FLANGEADA - DN 150 MM</v>
          </cell>
          <cell r="D1602" t="str">
            <v>UN</v>
          </cell>
          <cell r="E1602">
            <v>210.48</v>
          </cell>
          <cell r="F1602">
            <v>96</v>
          </cell>
          <cell r="G1602">
            <v>306.48</v>
          </cell>
          <cell r="H1602">
            <v>7.2</v>
          </cell>
        </row>
        <row r="1603">
          <cell r="C1603" t="str">
            <v>INSTALACAO DE VALVULAS OU REGISTROS COM JUNTA FLANGEADA - DN 200 MM</v>
          </cell>
          <cell r="D1603" t="str">
            <v>UN</v>
          </cell>
          <cell r="E1603">
            <v>245.56</v>
          </cell>
          <cell r="F1603">
            <v>112</v>
          </cell>
          <cell r="G1603">
            <v>357.56</v>
          </cell>
          <cell r="H1603">
            <v>8.4</v>
          </cell>
        </row>
        <row r="1604">
          <cell r="C1604" t="str">
            <v>INSTALACAO DE VALVULAS OU REGISTROS COM JUNTA FLANGEADA - DN 250 MM</v>
          </cell>
          <cell r="D1604" t="str">
            <v>UN</v>
          </cell>
          <cell r="E1604">
            <v>298.18</v>
          </cell>
          <cell r="F1604">
            <v>136</v>
          </cell>
          <cell r="G1604">
            <v>434.18</v>
          </cell>
          <cell r="H1604">
            <v>10.199999999999999</v>
          </cell>
        </row>
        <row r="1605">
          <cell r="C1605" t="str">
            <v>INSTALACAO DE VALVULAS OU REGISTROS COM JUNTA FLANGEADA - DN 300 MM</v>
          </cell>
          <cell r="D1605" t="str">
            <v>UN</v>
          </cell>
          <cell r="E1605">
            <v>333.26</v>
          </cell>
          <cell r="F1605">
            <v>152</v>
          </cell>
          <cell r="G1605">
            <v>485.26</v>
          </cell>
          <cell r="H1605">
            <v>11.4</v>
          </cell>
        </row>
        <row r="1606">
          <cell r="C1606" t="str">
            <v>INSTALACAO DE VALVULAS OU REGISTROS COM JUNTA FLANGEADA - DN 350 MM</v>
          </cell>
          <cell r="D1606" t="str">
            <v>UN</v>
          </cell>
          <cell r="E1606">
            <v>350.8</v>
          </cell>
          <cell r="F1606">
            <v>160</v>
          </cell>
          <cell r="G1606">
            <v>510.8</v>
          </cell>
          <cell r="H1606">
            <v>12</v>
          </cell>
        </row>
        <row r="1607">
          <cell r="C1607" t="str">
            <v>INSTALACAO DE VALVULAS OU REGISTROS COM JUNTA FLANGEADA - DN 400 MM</v>
          </cell>
          <cell r="D1607" t="str">
            <v>UN</v>
          </cell>
          <cell r="E1607">
            <v>385.88</v>
          </cell>
          <cell r="F1607">
            <v>176</v>
          </cell>
          <cell r="G1607">
            <v>561.88</v>
          </cell>
          <cell r="H1607">
            <v>13.2</v>
          </cell>
        </row>
        <row r="1608">
          <cell r="C1608" t="str">
            <v>INSTALACAO DE VALVULAS OU REGISTROS COM JUNTA FLANGEADA - DN 450 MM</v>
          </cell>
          <cell r="D1608" t="str">
            <v>UN</v>
          </cell>
          <cell r="E1608">
            <v>403.42</v>
          </cell>
          <cell r="F1608">
            <v>184</v>
          </cell>
          <cell r="G1608">
            <v>587.41999999999996</v>
          </cell>
          <cell r="H1608">
            <v>13.8</v>
          </cell>
        </row>
        <row r="1609">
          <cell r="C1609" t="str">
            <v>INSTALACAO DE VALVULAS OU REGISTROS COM JUNTA FLANGEADA - DN 500 MM</v>
          </cell>
          <cell r="D1609" t="str">
            <v>UN</v>
          </cell>
          <cell r="E1609">
            <v>438.5</v>
          </cell>
          <cell r="F1609">
            <v>200</v>
          </cell>
          <cell r="G1609">
            <v>638.5</v>
          </cell>
          <cell r="H1609">
            <v>15</v>
          </cell>
        </row>
        <row r="1610">
          <cell r="C1610" t="str">
            <v>INSTALACAO DE VALVULAS OU REGISTROS COM JUNTA FLANGEADA - DN 600 MM</v>
          </cell>
          <cell r="D1610" t="str">
            <v>UN</v>
          </cell>
          <cell r="E1610">
            <v>473.58</v>
          </cell>
          <cell r="F1610">
            <v>216</v>
          </cell>
          <cell r="G1610">
            <v>689.58</v>
          </cell>
          <cell r="H1610">
            <v>16.2</v>
          </cell>
        </row>
        <row r="1611">
          <cell r="C1611" t="str">
            <v>INSTALACAO DE VALVULAS OU REGISTROS COM JUNTA FLANGEADA - DN 700 MM</v>
          </cell>
          <cell r="D1611" t="str">
            <v>UN</v>
          </cell>
          <cell r="E1611">
            <v>491.12</v>
          </cell>
          <cell r="F1611">
            <v>270.98</v>
          </cell>
          <cell r="G1611">
            <v>762.1</v>
          </cell>
          <cell r="H1611">
            <v>22.4</v>
          </cell>
        </row>
        <row r="1612">
          <cell r="C1612" t="str">
            <v>INSTALACAO DE VALVULAS OU REGISTROS COM JUNTA FLANGEADA - DN 800 MM</v>
          </cell>
          <cell r="D1612" t="str">
            <v>UN</v>
          </cell>
          <cell r="E1612">
            <v>491.12</v>
          </cell>
          <cell r="F1612">
            <v>270.98</v>
          </cell>
          <cell r="G1612">
            <v>762.1</v>
          </cell>
          <cell r="H1612">
            <v>22.4</v>
          </cell>
        </row>
        <row r="1613">
          <cell r="C1613" t="str">
            <v>INSTALACAO DE VALVULAS OU REGISTROS COM JUNTA FLANGEADA - DN 900 MM</v>
          </cell>
          <cell r="D1613" t="str">
            <v>UN</v>
          </cell>
          <cell r="E1613">
            <v>508.66</v>
          </cell>
          <cell r="F1613">
            <v>280.67</v>
          </cell>
          <cell r="G1613">
            <v>789.33</v>
          </cell>
          <cell r="H1613">
            <v>23.2</v>
          </cell>
        </row>
        <row r="1614">
          <cell r="C1614" t="str">
            <v>INSTALACAO DE VALVULAS OU REGISTROS COM JUNTA FLANGEADA - DN 1000 MM</v>
          </cell>
          <cell r="D1614" t="str">
            <v>UN</v>
          </cell>
          <cell r="E1614">
            <v>561.28</v>
          </cell>
          <cell r="F1614">
            <v>309.7</v>
          </cell>
          <cell r="G1614">
            <v>870.98</v>
          </cell>
          <cell r="H1614">
            <v>25.6</v>
          </cell>
        </row>
        <row r="1615">
          <cell r="C1615" t="str">
            <v>INSTALACAO DE VALVULAS OU REGISTROS COM JUNTA ELASTICA - DN 50 MM</v>
          </cell>
          <cell r="D1615" t="str">
            <v>UN</v>
          </cell>
          <cell r="E1615">
            <v>0</v>
          </cell>
          <cell r="F1615">
            <v>15.6</v>
          </cell>
          <cell r="G1615">
            <v>15.6</v>
          </cell>
          <cell r="H1615">
            <v>1.5</v>
          </cell>
        </row>
        <row r="1616">
          <cell r="C1616" t="str">
            <v>INSTALACAO DE VALVULAS OU REGISTROS COM JUNTA ELASTICA - DN 75 MM</v>
          </cell>
          <cell r="D1616" t="str">
            <v>UN</v>
          </cell>
          <cell r="E1616">
            <v>0.19</v>
          </cell>
          <cell r="F1616">
            <v>18.72</v>
          </cell>
          <cell r="G1616">
            <v>18.91</v>
          </cell>
          <cell r="H1616">
            <v>1.8</v>
          </cell>
        </row>
        <row r="1617">
          <cell r="C1617" t="str">
            <v>INSTALACAO DE VALVULAS OU REGISTROS COM JUNTA ELASTICA - DN 100 MM</v>
          </cell>
          <cell r="D1617" t="str">
            <v>UN</v>
          </cell>
          <cell r="E1617">
            <v>0.21</v>
          </cell>
          <cell r="F1617">
            <v>21.22</v>
          </cell>
          <cell r="G1617">
            <v>21.43</v>
          </cell>
          <cell r="H1617">
            <v>2.04</v>
          </cell>
        </row>
        <row r="1618">
          <cell r="C1618" t="str">
            <v>INSTALACAO DE VALVULAS OU REGISTROS COM JUNTA ELASTICA - DN 150 MM</v>
          </cell>
          <cell r="D1618" t="str">
            <v>UN</v>
          </cell>
          <cell r="E1618">
            <v>77.180000000000007</v>
          </cell>
          <cell r="F1618">
            <v>35.200000000000003</v>
          </cell>
          <cell r="G1618">
            <v>112.38</v>
          </cell>
          <cell r="H1618">
            <v>2.64</v>
          </cell>
        </row>
        <row r="1619">
          <cell r="C1619" t="str">
            <v>INSTALACAO DE VALVULAS OU REGISTROS COM JUNTA ELASTICA - DN 200 MM</v>
          </cell>
          <cell r="D1619" t="str">
            <v>UN</v>
          </cell>
          <cell r="E1619">
            <v>99.98</v>
          </cell>
          <cell r="F1619">
            <v>45.6</v>
          </cell>
          <cell r="G1619">
            <v>145.58000000000001</v>
          </cell>
          <cell r="H1619">
            <v>3.42</v>
          </cell>
        </row>
        <row r="1620">
          <cell r="C1620" t="str">
            <v>INSTALACAO DE VALVULAS OU REGISTROS COM JUNTA ELASTICA - DN 250 MM</v>
          </cell>
          <cell r="D1620" t="str">
            <v>UN</v>
          </cell>
          <cell r="E1620">
            <v>117.52</v>
          </cell>
          <cell r="F1620">
            <v>53.6</v>
          </cell>
          <cell r="G1620">
            <v>171.12</v>
          </cell>
          <cell r="H1620">
            <v>4.0199999999999996</v>
          </cell>
        </row>
        <row r="1621">
          <cell r="C1621" t="str">
            <v>INSTALACAO DE VALVULAS OU REGISTROS COM JUNTA ELASTICA - DN 300 MM</v>
          </cell>
          <cell r="D1621" t="str">
            <v>UN</v>
          </cell>
          <cell r="E1621">
            <v>128.04</v>
          </cell>
          <cell r="F1621">
            <v>58.4</v>
          </cell>
          <cell r="G1621">
            <v>186.44</v>
          </cell>
          <cell r="H1621">
            <v>4.38</v>
          </cell>
        </row>
        <row r="1622">
          <cell r="C1622" t="str">
            <v>INSTALACAO DE VALVULAS OU REGISTROS COM JUNTA ELASTICA - DN 350 MM</v>
          </cell>
          <cell r="D1622" t="str">
            <v>UN</v>
          </cell>
          <cell r="E1622">
            <v>140.32</v>
          </cell>
          <cell r="F1622">
            <v>64</v>
          </cell>
          <cell r="G1622">
            <v>204.32</v>
          </cell>
          <cell r="H1622">
            <v>4.8</v>
          </cell>
        </row>
        <row r="1623">
          <cell r="C1623" t="str">
            <v>INSTALACAO DE VALVULAS OU REGISTROS COM JUNTA ELASTICA - DN 400 MM</v>
          </cell>
          <cell r="D1623" t="str">
            <v>UN</v>
          </cell>
          <cell r="E1623">
            <v>154.35</v>
          </cell>
          <cell r="F1623">
            <v>70.400000000000006</v>
          </cell>
          <cell r="G1623">
            <v>224.75</v>
          </cell>
          <cell r="H1623">
            <v>5.28</v>
          </cell>
        </row>
        <row r="1624">
          <cell r="C1624" t="str">
            <v>INSTALACAO DE VALVULAS OU REGISTROS COM JUNTA ELASTICA - DN 450 MM</v>
          </cell>
          <cell r="D1624" t="str">
            <v>UN</v>
          </cell>
          <cell r="E1624">
            <v>166.63</v>
          </cell>
          <cell r="F1624">
            <v>76</v>
          </cell>
          <cell r="G1624">
            <v>242.63</v>
          </cell>
          <cell r="H1624">
            <v>5.7</v>
          </cell>
        </row>
        <row r="1625">
          <cell r="C1625" t="str">
            <v>INSTALACAO DE VALVULAS OU REGISTROS COM JUNTA ELASTICA - DN 500 MM</v>
          </cell>
          <cell r="D1625" t="str">
            <v>UN</v>
          </cell>
          <cell r="E1625">
            <v>175.4</v>
          </cell>
          <cell r="F1625">
            <v>80</v>
          </cell>
          <cell r="G1625">
            <v>255.4</v>
          </cell>
          <cell r="H1625">
            <v>6</v>
          </cell>
        </row>
        <row r="1626">
          <cell r="C1626" t="str">
            <v>INSTALACAO DE VALVULAS OU REGISTROS COM JUNTA ELASTICA - DN 600 MM</v>
          </cell>
          <cell r="D1626" t="str">
            <v>UN</v>
          </cell>
          <cell r="E1626">
            <v>199.96</v>
          </cell>
          <cell r="F1626">
            <v>91.2</v>
          </cell>
          <cell r="G1626">
            <v>291.16000000000003</v>
          </cell>
          <cell r="H1626">
            <v>6.84</v>
          </cell>
        </row>
        <row r="1627">
          <cell r="C1627" t="str">
            <v>INSTALACAO DE EQUIPAMENTOS</v>
          </cell>
          <cell r="E1627" t="str">
            <v/>
          </cell>
          <cell r="F1627" t="str">
            <v/>
          </cell>
          <cell r="G1627" t="str">
            <v/>
          </cell>
        </row>
        <row r="1628">
          <cell r="C1628" t="str">
            <v>INSTALACAO DE CONJ. MOTO BOMBA SUBMERSIVEL ATE 10 CV</v>
          </cell>
          <cell r="D1628" t="str">
            <v>UN</v>
          </cell>
          <cell r="E1628">
            <v>0.78</v>
          </cell>
          <cell r="F1628">
            <v>107.6</v>
          </cell>
          <cell r="G1628">
            <v>108.38</v>
          </cell>
          <cell r="H1628">
            <v>10</v>
          </cell>
        </row>
        <row r="1629">
          <cell r="C1629" t="str">
            <v>INSTALACAO DE CONJ. MOTO BOMBA SUBMERSIVEL DE 11 A 25 CV</v>
          </cell>
          <cell r="D1629" t="str">
            <v>UN</v>
          </cell>
          <cell r="E1629">
            <v>1.24</v>
          </cell>
          <cell r="F1629">
            <v>172.16</v>
          </cell>
          <cell r="G1629">
            <v>173.4</v>
          </cell>
          <cell r="H1629">
            <v>16</v>
          </cell>
        </row>
        <row r="1630">
          <cell r="C1630" t="str">
            <v>INSTALACAO DE CONJ. MOTO BOMBA SUBMERSIVEL DE 26 A 50 CV</v>
          </cell>
          <cell r="D1630" t="str">
            <v>UN</v>
          </cell>
          <cell r="E1630">
            <v>2.48</v>
          </cell>
          <cell r="F1630">
            <v>344.32</v>
          </cell>
          <cell r="G1630">
            <v>346.8</v>
          </cell>
          <cell r="H1630">
            <v>32</v>
          </cell>
        </row>
        <row r="1631">
          <cell r="C1631" t="str">
            <v>INSTALACAO DE CONJ. MOTO BOMBA SUBMERSIVEL DE 51 A 100 CV</v>
          </cell>
          <cell r="D1631" t="str">
            <v>UN</v>
          </cell>
          <cell r="E1631">
            <v>3.72</v>
          </cell>
          <cell r="F1631">
            <v>516.48</v>
          </cell>
          <cell r="G1631">
            <v>520.20000000000005</v>
          </cell>
          <cell r="H1631">
            <v>48</v>
          </cell>
        </row>
        <row r="1632">
          <cell r="C1632" t="str">
            <v>INSTALACAO DE CONJ. MOTO BOMBA VERTICAL POT &lt;= 100 CV</v>
          </cell>
          <cell r="D1632" t="str">
            <v>UN</v>
          </cell>
          <cell r="E1632">
            <v>3.88</v>
          </cell>
          <cell r="F1632">
            <v>718.25</v>
          </cell>
          <cell r="G1632">
            <v>722.13</v>
          </cell>
          <cell r="H1632">
            <v>62.5</v>
          </cell>
        </row>
        <row r="1633">
          <cell r="C1633" t="str">
            <v>INSTALACAO DE CONJ. MOTO BOMBA VERTICAL 100 &lt; POT &lt;= 200 CV</v>
          </cell>
          <cell r="D1633" t="str">
            <v>UN</v>
          </cell>
          <cell r="E1633">
            <v>5.27</v>
          </cell>
          <cell r="F1633">
            <v>976.82</v>
          </cell>
          <cell r="G1633">
            <v>982.09</v>
          </cell>
          <cell r="H1633">
            <v>85</v>
          </cell>
        </row>
        <row r="1634">
          <cell r="C1634" t="str">
            <v>INSTALACAO DE CONJ. MOTO BOMBA VERTICAL 200 &lt; POT &lt;= 300 CV</v>
          </cell>
          <cell r="D1634" t="str">
            <v>UN</v>
          </cell>
          <cell r="E1634">
            <v>5.89</v>
          </cell>
          <cell r="F1634">
            <v>1091.74</v>
          </cell>
          <cell r="G1634">
            <v>1097.6300000000001</v>
          </cell>
          <cell r="H1634">
            <v>95</v>
          </cell>
        </row>
        <row r="1635">
          <cell r="C1635" t="str">
            <v>INSTALACAO DE CONJ. MOTO BOMBA HORIZONTAL ATE 10 CV</v>
          </cell>
          <cell r="D1635" t="str">
            <v>UN</v>
          </cell>
          <cell r="E1635">
            <v>1.55</v>
          </cell>
          <cell r="F1635">
            <v>287.3</v>
          </cell>
          <cell r="G1635">
            <v>288.85000000000002</v>
          </cell>
          <cell r="H1635">
            <v>25</v>
          </cell>
        </row>
        <row r="1636">
          <cell r="C1636" t="str">
            <v>INSTALACAO DE CONJ. MOTO BOMBA HORIZONTAL DE 12,5 A 25 CV</v>
          </cell>
          <cell r="D1636" t="str">
            <v>UN</v>
          </cell>
          <cell r="E1636">
            <v>2.02</v>
          </cell>
          <cell r="F1636">
            <v>373.49</v>
          </cell>
          <cell r="G1636">
            <v>375.51</v>
          </cell>
          <cell r="H1636">
            <v>32.5</v>
          </cell>
        </row>
        <row r="1637">
          <cell r="C1637" t="str">
            <v>INSTALACAO DE CONJ. MOTO BOMBA HORIZONTAL DE 30 A 75 CV</v>
          </cell>
          <cell r="D1637" t="str">
            <v>UN</v>
          </cell>
          <cell r="E1637">
            <v>3.1</v>
          </cell>
          <cell r="F1637">
            <v>574.6</v>
          </cell>
          <cell r="G1637">
            <v>577.70000000000005</v>
          </cell>
          <cell r="H1637">
            <v>50</v>
          </cell>
        </row>
        <row r="1638">
          <cell r="C1638" t="str">
            <v>INSTALACAO DE CONJ. MOTO BOMBA HORIZONTAL DE 100 A 150 CV</v>
          </cell>
          <cell r="D1638" t="str">
            <v>UN</v>
          </cell>
          <cell r="E1638">
            <v>4.96</v>
          </cell>
          <cell r="F1638">
            <v>919.36</v>
          </cell>
          <cell r="G1638">
            <v>924.32</v>
          </cell>
          <cell r="H1638">
            <v>80</v>
          </cell>
        </row>
        <row r="1639">
          <cell r="C1639" t="str">
            <v>INSTALACAO DE CONJ. MOTO BOMBA SUBMERSO ATE 5 CV</v>
          </cell>
          <cell r="D1639" t="str">
            <v>UN</v>
          </cell>
          <cell r="E1639">
            <v>0.78</v>
          </cell>
          <cell r="F1639">
            <v>107.6</v>
          </cell>
          <cell r="G1639">
            <v>108.38</v>
          </cell>
          <cell r="H1639">
            <v>10</v>
          </cell>
        </row>
        <row r="1640">
          <cell r="C1640" t="str">
            <v>INSTALACAO DE CONJ. MOTO BOMBA SUBMERSO DE 6 A 25 CV</v>
          </cell>
          <cell r="D1640" t="str">
            <v>UN</v>
          </cell>
          <cell r="E1640">
            <v>1.55</v>
          </cell>
          <cell r="F1640">
            <v>215.2</v>
          </cell>
          <cell r="G1640">
            <v>216.75</v>
          </cell>
          <cell r="H1640">
            <v>20</v>
          </cell>
        </row>
        <row r="1641">
          <cell r="C1641" t="str">
            <v>INSTALACAO DE CONJ. MOTO BOMBA SUBMERSO DE 26 A 50 CV</v>
          </cell>
          <cell r="D1641" t="str">
            <v>UN</v>
          </cell>
          <cell r="E1641">
            <v>3.1</v>
          </cell>
          <cell r="F1641">
            <v>430.4</v>
          </cell>
          <cell r="G1641">
            <v>433.5</v>
          </cell>
          <cell r="H1641">
            <v>40</v>
          </cell>
        </row>
        <row r="1642">
          <cell r="C1642" t="str">
            <v>INSTALACAO DE COMPRESSOR DE AR, POTENCIA &lt;= 5 CV</v>
          </cell>
          <cell r="D1642" t="str">
            <v>UN</v>
          </cell>
          <cell r="E1642">
            <v>1.55</v>
          </cell>
          <cell r="F1642">
            <v>300.2</v>
          </cell>
          <cell r="G1642">
            <v>301.75</v>
          </cell>
          <cell r="H1642">
            <v>25</v>
          </cell>
        </row>
        <row r="1643">
          <cell r="C1643" t="str">
            <v>INSTALACAO DE COMPRESSOR DE AR, POTENCIA &gt; 5 E &lt;= 10 CV</v>
          </cell>
          <cell r="D1643" t="str">
            <v>UN</v>
          </cell>
          <cell r="E1643">
            <v>2.02</v>
          </cell>
          <cell r="F1643">
            <v>390.26</v>
          </cell>
          <cell r="G1643">
            <v>392.28</v>
          </cell>
          <cell r="H1643">
            <v>32.5</v>
          </cell>
        </row>
        <row r="1644">
          <cell r="C1644" t="str">
            <v>INSTALACAO DE CLORADOR</v>
          </cell>
          <cell r="D1644" t="str">
            <v>UN</v>
          </cell>
          <cell r="E1644">
            <v>0</v>
          </cell>
          <cell r="F1644">
            <v>228.1</v>
          </cell>
          <cell r="G1644">
            <v>228.1</v>
          </cell>
          <cell r="H1644">
            <v>20</v>
          </cell>
        </row>
        <row r="1645">
          <cell r="C1645" t="str">
            <v>INSTALACAO DE BOMBA DOSADORA</v>
          </cell>
          <cell r="D1645" t="str">
            <v>UN</v>
          </cell>
          <cell r="E1645">
            <v>0</v>
          </cell>
          <cell r="F1645">
            <v>80.09</v>
          </cell>
          <cell r="G1645">
            <v>80.09</v>
          </cell>
          <cell r="H1645">
            <v>7</v>
          </cell>
        </row>
        <row r="1646">
          <cell r="C1646" t="str">
            <v>INSTALACAO DE AGITADOR</v>
          </cell>
          <cell r="D1646" t="str">
            <v>UN</v>
          </cell>
          <cell r="E1646">
            <v>0</v>
          </cell>
          <cell r="F1646">
            <v>41.18</v>
          </cell>
          <cell r="G1646">
            <v>41.18</v>
          </cell>
          <cell r="H1646">
            <v>3.6</v>
          </cell>
        </row>
        <row r="1647">
          <cell r="C1647" t="str">
            <v>INSTALACAO DE MISTURADOR VERTICAL</v>
          </cell>
          <cell r="D1647" t="str">
            <v>UN</v>
          </cell>
          <cell r="E1647">
            <v>0</v>
          </cell>
          <cell r="F1647">
            <v>228.1</v>
          </cell>
          <cell r="G1647">
            <v>228.1</v>
          </cell>
          <cell r="H1647">
            <v>20</v>
          </cell>
        </row>
        <row r="1648">
          <cell r="C1648" t="str">
            <v>REDE DE AGUA</v>
          </cell>
          <cell r="E1648" t="str">
            <v/>
          </cell>
          <cell r="F1648" t="str">
            <v/>
          </cell>
          <cell r="G1648" t="str">
            <v/>
          </cell>
        </row>
        <row r="1649">
          <cell r="C1649" t="str">
            <v>MODULO TIPO: REDE DE AGUA, COM FORNECIMENTO E ASSENTAMENTO DE TUBO PVC DE FOFO 200MM EB - 1208 P/ REDE AGUA JE 1 MPA, COMPREENDENDO: LOCACAO, CADASTRAMENTO DE INTERFERENCIAS, ESCAVACAO E REATERRO COMPACTADO DE VALA, EXCETO ROCHA, ATE 1,50 M, INCLUSIVE TOP</v>
          </cell>
          <cell r="D1649" t="str">
            <v>M</v>
          </cell>
          <cell r="E1649">
            <v>148.44999999999999</v>
          </cell>
          <cell r="F1649">
            <v>7.15</v>
          </cell>
          <cell r="G1649">
            <v>155.6</v>
          </cell>
          <cell r="H1649">
            <v>0.79679999999999995</v>
          </cell>
        </row>
        <row r="1650">
          <cell r="C1650" t="str">
            <v>MODULO TIPO: REDE DE AGUA, COM FORNECIMENTO E ASSENTAMENTO DE TUBO PVC DE FOFO 150MM EB - 1208 P/ REDE AGUA JE 1 MPA, COMPREENDENDO: LOCACAO, CADASTRAMENTO DE INTERFERENCIAS, ESCAVACAO E REATERRO COMPACTADO DE VALA, EXCETO ROCHA, ATE 1,50 M, INCLUSIVE TOP</v>
          </cell>
          <cell r="D1650" t="str">
            <v>M</v>
          </cell>
          <cell r="E1650">
            <v>86.95</v>
          </cell>
          <cell r="F1650">
            <v>6.12</v>
          </cell>
          <cell r="G1650">
            <v>93.07</v>
          </cell>
          <cell r="H1650">
            <v>0.68540000000000001</v>
          </cell>
        </row>
        <row r="1651">
          <cell r="C1651" t="str">
            <v>MODULO TIPO: REDE DE AGUA, COM FORNECIMENTO E ASSENTAMENTO DE TUBO PVC DE FOFO 100MM EB - 1208 P/ REDE AGUA JE 1 MPA, COMPREENDENDO: LOCACAO, CADASTRAMENTO DE INTERFERENCIAS, ESCAVACAO E REATERRO COMPACTADO DE VALA, EXCETO ROCHA, ATE 1,50 M, INCLUSIVE TOP</v>
          </cell>
          <cell r="D1651" t="str">
            <v>M</v>
          </cell>
          <cell r="E1651">
            <v>44.01</v>
          </cell>
          <cell r="F1651">
            <v>5.4</v>
          </cell>
          <cell r="G1651">
            <v>49.41</v>
          </cell>
          <cell r="H1651">
            <v>0.61160000000000003</v>
          </cell>
        </row>
        <row r="1652">
          <cell r="C1652" t="str">
            <v>MODULO TIPO: REDE DE AGUA, COM FORNECIMENTO E ASSENTAMENTO DE TUBO DE FERRO FUNDIDO DN 200 MM-K7, COMPREENDENDO: LOCACAO, CADASTRAMENTO DE INTERFERENCIAS, ESCAVACAO E REATERRO COMPACTADO DE VALA, EXCETO ROCHA, ATE 1,50 M. INCLUSIVE TOPOGRAFO, CARGA, TRANS</v>
          </cell>
          <cell r="D1652" t="str">
            <v>M</v>
          </cell>
          <cell r="E1652">
            <v>4.84</v>
          </cell>
          <cell r="F1652">
            <v>8.49</v>
          </cell>
          <cell r="G1652">
            <v>13.33</v>
          </cell>
          <cell r="H1652">
            <v>0.94679999999999997</v>
          </cell>
        </row>
        <row r="1653">
          <cell r="C1653" t="str">
            <v>LIGACAO DA REDE 50MM AO RAMAL PREDIAL 1/2"</v>
          </cell>
          <cell r="D1653" t="str">
            <v>UN</v>
          </cell>
          <cell r="E1653">
            <v>29.52</v>
          </cell>
          <cell r="F1653">
            <v>10.119999999999999</v>
          </cell>
          <cell r="G1653">
            <v>39.64</v>
          </cell>
          <cell r="H1653">
            <v>1</v>
          </cell>
        </row>
        <row r="1654">
          <cell r="C1654" t="str">
            <v>LIGACAO DA REDE 75MM AO RAMAL PREDIAL 1/2"</v>
          </cell>
          <cell r="D1654" t="str">
            <v>UN</v>
          </cell>
          <cell r="E1654">
            <v>39.17</v>
          </cell>
          <cell r="F1654">
            <v>12.13</v>
          </cell>
          <cell r="G1654">
            <v>51.3</v>
          </cell>
          <cell r="H1654">
            <v>1.2</v>
          </cell>
        </row>
        <row r="1655">
          <cell r="C1655" t="str">
            <v>ENTRADA DE AGUA</v>
          </cell>
          <cell r="E1655" t="str">
            <v/>
          </cell>
          <cell r="F1655" t="str">
            <v/>
          </cell>
          <cell r="G1655" t="str">
            <v/>
          </cell>
        </row>
        <row r="1656">
          <cell r="C1656" t="str">
            <v>KIT CAVALETE PVC COM REGISTRO 1/2" - FORNECIMENTO E INSTALACAO</v>
          </cell>
          <cell r="D1656" t="str">
            <v>UN</v>
          </cell>
          <cell r="E1656">
            <v>89.02</v>
          </cell>
          <cell r="F1656">
            <v>10.47</v>
          </cell>
          <cell r="G1656">
            <v>99.49</v>
          </cell>
          <cell r="H1656">
            <v>1</v>
          </cell>
        </row>
        <row r="1657">
          <cell r="C1657" t="str">
            <v>KIT CAVALETE PVC COM REGISTRO 3/4" - FORNECIMENTO E INSTALACAO</v>
          </cell>
          <cell r="D1657" t="str">
            <v>UN</v>
          </cell>
          <cell r="E1657">
            <v>101.05</v>
          </cell>
          <cell r="F1657">
            <v>7.33</v>
          </cell>
          <cell r="G1657">
            <v>108.38</v>
          </cell>
          <cell r="H1657">
            <v>0.73799999999999999</v>
          </cell>
        </row>
        <row r="1658">
          <cell r="C1658" t="str">
            <v>HIDROMETRO 3,00M3/H, D=1/2" - FORNECIMENTO E INSTALACAO</v>
          </cell>
          <cell r="D1658" t="str">
            <v>UN</v>
          </cell>
          <cell r="E1658">
            <v>68.48</v>
          </cell>
          <cell r="F1658">
            <v>3.55</v>
          </cell>
          <cell r="G1658">
            <v>72.03</v>
          </cell>
          <cell r="H1658">
            <v>0.3</v>
          </cell>
        </row>
        <row r="1659">
          <cell r="C1659" t="str">
            <v>HIDROMETRO 5,00M3/H, D=3/4" - FORNECIMENTO E INSTALACAO</v>
          </cell>
          <cell r="D1659" t="str">
            <v>UN</v>
          </cell>
          <cell r="E1659">
            <v>90.62</v>
          </cell>
          <cell r="F1659">
            <v>3.55</v>
          </cell>
          <cell r="G1659">
            <v>94.17</v>
          </cell>
          <cell r="H1659">
            <v>0.3</v>
          </cell>
        </row>
        <row r="1660">
          <cell r="C1660" t="str">
            <v>HIDROMETRO 1,50M3/H, D=1/2" - FORNECIMENTO E INSTALACAO</v>
          </cell>
          <cell r="D1660" t="str">
            <v>UN</v>
          </cell>
          <cell r="E1660">
            <v>65.37</v>
          </cell>
          <cell r="F1660">
            <v>3.55</v>
          </cell>
          <cell r="G1660">
            <v>68.92</v>
          </cell>
          <cell r="H1660">
            <v>0.3</v>
          </cell>
        </row>
        <row r="1661">
          <cell r="C1661" t="str">
            <v>ABRIGO PARA CAVALETE/HIDROMETRO PRE-MOLDADO DE CONCRETO - FORNECIMENTO E INSTALACAO</v>
          </cell>
          <cell r="D1661" t="str">
            <v>UN</v>
          </cell>
          <cell r="E1661">
            <v>57.53</v>
          </cell>
          <cell r="F1661">
            <v>60.69</v>
          </cell>
          <cell r="G1661">
            <v>118.22</v>
          </cell>
          <cell r="H1661">
            <v>6</v>
          </cell>
        </row>
        <row r="1662">
          <cell r="C1662" t="str">
            <v>CAIXA PARA HIDROMETRO CONCRETO PRE-MOLDADO - FORNECIMENTO E INSTALACAO</v>
          </cell>
          <cell r="D1662" t="str">
            <v>UN</v>
          </cell>
          <cell r="E1662">
            <v>57.53</v>
          </cell>
          <cell r="F1662">
            <v>60.69</v>
          </cell>
          <cell r="G1662">
            <v>118.22</v>
          </cell>
          <cell r="H1662">
            <v>6</v>
          </cell>
        </row>
        <row r="1663">
          <cell r="C1663" t="str">
            <v>POCOS</v>
          </cell>
          <cell r="E1663" t="str">
            <v/>
          </cell>
          <cell r="F1663" t="str">
            <v/>
          </cell>
          <cell r="G1663" t="str">
            <v/>
          </cell>
        </row>
        <row r="1664">
          <cell r="C1664" t="str">
            <v>PERFURACAO DE POCO COM PERFURATRIZ PNEUMATICA</v>
          </cell>
          <cell r="D1664" t="str">
            <v>M</v>
          </cell>
          <cell r="E1664">
            <v>8.65</v>
          </cell>
          <cell r="F1664">
            <v>16.41</v>
          </cell>
          <cell r="G1664">
            <v>25.06</v>
          </cell>
          <cell r="H1664">
            <v>1.44</v>
          </cell>
        </row>
        <row r="1665">
          <cell r="C1665" t="str">
            <v>PERFURACAO DE POCO COM PERFURATRIZ A PERCUSSAO</v>
          </cell>
          <cell r="D1665" t="str">
            <v>M</v>
          </cell>
          <cell r="E1665">
            <v>8.92</v>
          </cell>
          <cell r="F1665">
            <v>49.35</v>
          </cell>
          <cell r="G1665">
            <v>58.27</v>
          </cell>
          <cell r="H1665">
            <v>4.2</v>
          </cell>
        </row>
        <row r="1666">
          <cell r="C1666" t="str">
            <v>ABRACADEIRA P/POCOS PROFUNDOS</v>
          </cell>
          <cell r="D1666" t="str">
            <v>UN</v>
          </cell>
          <cell r="E1666">
            <v>27.91</v>
          </cell>
          <cell r="F1666">
            <v>52.16</v>
          </cell>
          <cell r="G1666">
            <v>80.069999999999993</v>
          </cell>
          <cell r="H1666">
            <v>5.3949999999999996</v>
          </cell>
        </row>
        <row r="1667">
          <cell r="C1667" t="str">
            <v>REVESTIMENTO DE POCOS C/ TUBOS DE CONCRETO</v>
          </cell>
          <cell r="D1667" t="str">
            <v>M</v>
          </cell>
          <cell r="E1667">
            <v>220</v>
          </cell>
          <cell r="F1667">
            <v>40.07</v>
          </cell>
          <cell r="G1667">
            <v>260.07</v>
          </cell>
          <cell r="H1667">
            <v>4.2</v>
          </cell>
        </row>
        <row r="1668">
          <cell r="C1668" t="str">
            <v>ABERTURA POCO PARA CISTERNA TERRENO COMPACTO COM DN 1,0M COM PROFUNDIDADES DE 15 A 20M</v>
          </cell>
          <cell r="D1668" t="str">
            <v>M</v>
          </cell>
          <cell r="E1668">
            <v>0</v>
          </cell>
          <cell r="F1668">
            <v>98</v>
          </cell>
          <cell r="G1668">
            <v>98</v>
          </cell>
          <cell r="H1668">
            <v>10</v>
          </cell>
        </row>
        <row r="1669">
          <cell r="C1669" t="str">
            <v>ABERTURA POCO PARA CISTERNA TERRENO COMPACTO COM DN 1,0M PROFUNDIDADE DE 10 A 15M</v>
          </cell>
          <cell r="D1669" t="str">
            <v>M</v>
          </cell>
          <cell r="E1669">
            <v>0</v>
          </cell>
          <cell r="F1669">
            <v>78.400000000000006</v>
          </cell>
          <cell r="G1669">
            <v>78.400000000000006</v>
          </cell>
          <cell r="H1669">
            <v>8</v>
          </cell>
        </row>
        <row r="1670">
          <cell r="C1670" t="str">
            <v>ABERTURA POCO PARA CISTERNA TERRENO COMPACTO COM DN 1,0 COM PROFUNDIDADE DE 5 A 10M</v>
          </cell>
          <cell r="D1670" t="str">
            <v>M</v>
          </cell>
          <cell r="E1670">
            <v>0</v>
          </cell>
          <cell r="F1670">
            <v>58.8</v>
          </cell>
          <cell r="G1670">
            <v>58.8</v>
          </cell>
          <cell r="H1670">
            <v>6</v>
          </cell>
        </row>
        <row r="1671">
          <cell r="C1671" t="str">
            <v>ABERTURA POCO PARA CISTERNA TERRENO COMPACTO COM DN 1,0 COM PROFUNDIDADE ATE 5M</v>
          </cell>
          <cell r="D1671" t="str">
            <v>M</v>
          </cell>
          <cell r="E1671">
            <v>0</v>
          </cell>
          <cell r="F1671">
            <v>49.01</v>
          </cell>
          <cell r="G1671">
            <v>49.01</v>
          </cell>
          <cell r="H1671">
            <v>5</v>
          </cell>
        </row>
        <row r="1672">
          <cell r="C1672" t="str">
            <v>RESERVATORIOS E COMPLEMENTOS</v>
          </cell>
          <cell r="E1672" t="str">
            <v/>
          </cell>
          <cell r="F1672" t="str">
            <v/>
          </cell>
          <cell r="G1672" t="str">
            <v/>
          </cell>
        </row>
        <row r="1673">
          <cell r="C1673" t="str">
            <v>RESERVATORIO DE FIBROCIMENTO CAP=1000L C/ACESSORIOS</v>
          </cell>
          <cell r="D1673" t="str">
            <v>UN</v>
          </cell>
          <cell r="E1673">
            <v>369.36</v>
          </cell>
          <cell r="F1673">
            <v>161.16</v>
          </cell>
          <cell r="G1673">
            <v>530.52</v>
          </cell>
          <cell r="H1673">
            <v>15.4</v>
          </cell>
        </row>
        <row r="1674">
          <cell r="C1674" t="str">
            <v>RESERVATORIO DE FIBROCIMENTO 500L COM ACESSORIOS</v>
          </cell>
          <cell r="D1674" t="str">
            <v>UN</v>
          </cell>
          <cell r="E1674">
            <v>225.49</v>
          </cell>
          <cell r="F1674">
            <v>161.16</v>
          </cell>
          <cell r="G1674">
            <v>386.65</v>
          </cell>
          <cell r="H1674">
            <v>15.4</v>
          </cell>
        </row>
        <row r="1675">
          <cell r="C1675" t="str">
            <v>TORNEIRA DE BOIA REAL 1/2" COM BALAO METALICO - FORNECIMENTO E INSTALACAO</v>
          </cell>
          <cell r="D1675" t="str">
            <v>UN</v>
          </cell>
          <cell r="E1675">
            <v>25.89</v>
          </cell>
          <cell r="F1675">
            <v>5.87</v>
          </cell>
          <cell r="G1675">
            <v>31.76</v>
          </cell>
          <cell r="H1675">
            <v>0.56000000000000005</v>
          </cell>
        </row>
        <row r="1676">
          <cell r="C1676" t="str">
            <v>TORNEIRA DE BOIA VAZAO TOTAL 3/4" COM BALAO PLASTICO - FORNECIMENTO E INSTALACAO</v>
          </cell>
          <cell r="D1676" t="str">
            <v>UN</v>
          </cell>
          <cell r="E1676">
            <v>30.32</v>
          </cell>
          <cell r="F1676">
            <v>13.61</v>
          </cell>
          <cell r="G1676">
            <v>43.93</v>
          </cell>
          <cell r="H1676">
            <v>1.3</v>
          </cell>
        </row>
        <row r="1677">
          <cell r="C1677" t="str">
            <v>TORNEIRA DE BOIA REAL 1" COM BALAO PLASTICO - FORNECIMENTO E INSTALACAO</v>
          </cell>
          <cell r="D1677" t="str">
            <v>UN</v>
          </cell>
          <cell r="E1677">
            <v>37.26</v>
          </cell>
          <cell r="F1677">
            <v>7.12</v>
          </cell>
          <cell r="G1677">
            <v>44.38</v>
          </cell>
          <cell r="H1677">
            <v>0.68</v>
          </cell>
        </row>
        <row r="1678">
          <cell r="C1678" t="str">
            <v>TORNEIRA DE BOIA REAL 2" COM BALAO PLASTICO - FORNECIMENTO E INSTALACAO</v>
          </cell>
          <cell r="D1678" t="str">
            <v>UN</v>
          </cell>
          <cell r="E1678">
            <v>81.650000000000006</v>
          </cell>
          <cell r="F1678">
            <v>11.3</v>
          </cell>
          <cell r="G1678">
            <v>92.95</v>
          </cell>
          <cell r="H1678">
            <v>1.08</v>
          </cell>
        </row>
        <row r="1679">
          <cell r="C1679" t="str">
            <v>TORNEIRA BOIA METALICA D=32MM (1 1/4")</v>
          </cell>
          <cell r="D1679" t="str">
            <v>UN</v>
          </cell>
          <cell r="E1679">
            <v>58.43</v>
          </cell>
          <cell r="F1679">
            <v>8.3800000000000008</v>
          </cell>
          <cell r="G1679">
            <v>66.81</v>
          </cell>
          <cell r="H1679">
            <v>0.8</v>
          </cell>
        </row>
        <row r="1680">
          <cell r="C1680" t="str">
            <v>TORNEIRA BOIA METALICA D=40MM (1 1/2")</v>
          </cell>
          <cell r="D1680" t="str">
            <v>UN</v>
          </cell>
          <cell r="E1680">
            <v>68.599999999999994</v>
          </cell>
          <cell r="F1680">
            <v>9.42</v>
          </cell>
          <cell r="G1680">
            <v>78.02</v>
          </cell>
          <cell r="H1680">
            <v>0.9</v>
          </cell>
        </row>
        <row r="1681">
          <cell r="C1681" t="str">
            <v>AUTOMATICO DE BOIA SUPERIOR 10A/250V - FORNECIMENTO E INSTALACAO</v>
          </cell>
          <cell r="D1681" t="str">
            <v>UN</v>
          </cell>
          <cell r="E1681">
            <v>34.15</v>
          </cell>
          <cell r="F1681">
            <v>20.93</v>
          </cell>
          <cell r="G1681">
            <v>55.08</v>
          </cell>
          <cell r="H1681">
            <v>2</v>
          </cell>
        </row>
        <row r="1682">
          <cell r="C1682" t="str">
            <v>CHAVE DE BOIA AUTOMATICA</v>
          </cell>
          <cell r="D1682" t="str">
            <v>UN</v>
          </cell>
          <cell r="E1682">
            <v>37.94</v>
          </cell>
          <cell r="F1682">
            <v>16.739999999999998</v>
          </cell>
          <cell r="G1682">
            <v>54.68</v>
          </cell>
          <cell r="H1682">
            <v>1.6</v>
          </cell>
        </row>
        <row r="1683">
          <cell r="C1683" t="str">
            <v>TUBOS DE PVC - AGUA FRIA</v>
          </cell>
          <cell r="E1683" t="str">
            <v/>
          </cell>
          <cell r="F1683" t="str">
            <v/>
          </cell>
          <cell r="G1683" t="str">
            <v/>
          </cell>
        </row>
        <row r="1684">
          <cell r="C1684" t="str">
            <v>RAMAL PREDIAL EM TUBO PEAD 20MM - FORNECIMENTO, INSTALACAO, ESCAVACAO E REATERRO</v>
          </cell>
          <cell r="D1684" t="str">
            <v>M</v>
          </cell>
          <cell r="E1684">
            <v>2.59</v>
          </cell>
          <cell r="F1684">
            <v>10.63</v>
          </cell>
          <cell r="G1684">
            <v>13.22</v>
          </cell>
          <cell r="H1684">
            <v>1.25</v>
          </cell>
        </row>
        <row r="1685">
          <cell r="C1685" t="str">
            <v>TUBO PVC SOLDAVEL AGUA FRIA DN 20MM, INCLUSIVE CONEXOES - FORNECIMENTO E INSTALACAO</v>
          </cell>
          <cell r="D1685" t="str">
            <v>M</v>
          </cell>
          <cell r="E1685">
            <v>2.17</v>
          </cell>
          <cell r="F1685">
            <v>7.32</v>
          </cell>
          <cell r="G1685">
            <v>9.49</v>
          </cell>
          <cell r="H1685">
            <v>0.7</v>
          </cell>
        </row>
        <row r="1686">
          <cell r="C1686" t="str">
            <v>TUBO PVC SOLDAVEL AGUA FRIA DN 25MM, INCLUSIVE CONEXOES - FORNECIMENTO E INSTALACAO</v>
          </cell>
          <cell r="D1686" t="str">
            <v>M</v>
          </cell>
          <cell r="E1686">
            <v>2.95</v>
          </cell>
          <cell r="F1686">
            <v>8.3800000000000008</v>
          </cell>
          <cell r="G1686">
            <v>11.33</v>
          </cell>
          <cell r="H1686">
            <v>0.8</v>
          </cell>
        </row>
        <row r="1687">
          <cell r="C1687" t="str">
            <v>TUBO PVC SOLDAVEL AGUA FRIA DN 32MM, INCLUSIVE CONEXOES - FORNECIMENTO E INSTALACAO</v>
          </cell>
          <cell r="D1687" t="str">
            <v>M</v>
          </cell>
          <cell r="E1687">
            <v>6.26</v>
          </cell>
          <cell r="F1687">
            <v>9.42</v>
          </cell>
          <cell r="G1687">
            <v>15.68</v>
          </cell>
          <cell r="H1687">
            <v>0.9</v>
          </cell>
        </row>
        <row r="1688">
          <cell r="C1688" t="str">
            <v>TUBO PVC SOLDAVEL AGUA FRIA DN 40MM, INCLUSIVE CONEXOES - FORNECIMENTO E INSTALACAO</v>
          </cell>
          <cell r="D1688" t="str">
            <v>M</v>
          </cell>
          <cell r="E1688">
            <v>8.5399999999999991</v>
          </cell>
          <cell r="F1688">
            <v>10.47</v>
          </cell>
          <cell r="G1688">
            <v>19.010000000000002</v>
          </cell>
          <cell r="H1688">
            <v>1</v>
          </cell>
        </row>
        <row r="1689">
          <cell r="C1689" t="str">
            <v>TUBO PVC SOLDAVEL AGUA FRIA DN 50MM, INCLUSIVE CONEXOES - FORNECIMENTO E INSTALACAO</v>
          </cell>
          <cell r="D1689" t="str">
            <v>M</v>
          </cell>
          <cell r="E1689">
            <v>9.36</v>
          </cell>
          <cell r="F1689">
            <v>12.55</v>
          </cell>
          <cell r="G1689">
            <v>21.91</v>
          </cell>
          <cell r="H1689">
            <v>1.2</v>
          </cell>
        </row>
        <row r="1690">
          <cell r="C1690" t="str">
            <v>TUBO PVC SOLDAVEL AGUA FRIA DN 60MM, INCLUSIVE CONEXOES - FORNECIMENTO E INSTALACAO</v>
          </cell>
          <cell r="D1690" t="str">
            <v>M</v>
          </cell>
          <cell r="E1690">
            <v>17.350000000000001</v>
          </cell>
          <cell r="F1690">
            <v>14.65</v>
          </cell>
          <cell r="G1690">
            <v>32</v>
          </cell>
          <cell r="H1690">
            <v>1.4</v>
          </cell>
        </row>
        <row r="1691">
          <cell r="C1691" t="str">
            <v>TUBO PVC SOLDAVEL AGUA FRIA DN 75MM, INCLUSIVE CONEXOES - FORNECIMENTO E INSTALACAO</v>
          </cell>
          <cell r="D1691" t="str">
            <v>M</v>
          </cell>
          <cell r="E1691">
            <v>26.56</v>
          </cell>
          <cell r="F1691">
            <v>19.05</v>
          </cell>
          <cell r="G1691">
            <v>45.61</v>
          </cell>
          <cell r="H1691">
            <v>1.6</v>
          </cell>
        </row>
        <row r="1692">
          <cell r="C1692" t="str">
            <v>TUBO PVC SOLDAVEL AGUA FRIA DN 85MM, INCLUSIVE CONEXOES - FORNECIMENTO E INSTALACAO</v>
          </cell>
          <cell r="D1692" t="str">
            <v>M</v>
          </cell>
          <cell r="E1692">
            <v>33.229999999999997</v>
          </cell>
          <cell r="F1692">
            <v>20.93</v>
          </cell>
          <cell r="G1692">
            <v>54.16</v>
          </cell>
          <cell r="H1692">
            <v>2</v>
          </cell>
        </row>
        <row r="1693">
          <cell r="C1693" t="str">
            <v>TUBO PVC SOLDAVEL AGUA FRIA DN 110 MM, INCLUSIVE CONEXOES - FORNECIMENTO E INSTALACAO.</v>
          </cell>
          <cell r="D1693" t="str">
            <v>M</v>
          </cell>
          <cell r="E1693">
            <v>50.44</v>
          </cell>
          <cell r="F1693">
            <v>11.03</v>
          </cell>
          <cell r="G1693">
            <v>61.47</v>
          </cell>
          <cell r="H1693">
            <v>1.073</v>
          </cell>
        </row>
        <row r="1694">
          <cell r="C1694" t="str">
            <v>TUBO DE PVC SOLDAVEL, SEM CONEXOES 20MM - FORNECIMENTO E INSTALACAO</v>
          </cell>
          <cell r="D1694" t="str">
            <v>M</v>
          </cell>
          <cell r="E1694">
            <v>1.34</v>
          </cell>
          <cell r="F1694">
            <v>2.02</v>
          </cell>
          <cell r="G1694">
            <v>3.36</v>
          </cell>
          <cell r="H1694">
            <v>0.2</v>
          </cell>
        </row>
        <row r="1695">
          <cell r="C1695" t="str">
            <v>TUBO DE PVC SOLDAVEL, SEM CONEXOES 25MM - FORNECIMENTO E INSTALACAO</v>
          </cell>
          <cell r="D1695" t="str">
            <v>M</v>
          </cell>
          <cell r="E1695">
            <v>1.82</v>
          </cell>
          <cell r="F1695">
            <v>2.4300000000000002</v>
          </cell>
          <cell r="G1695">
            <v>4.25</v>
          </cell>
          <cell r="H1695">
            <v>0.24</v>
          </cell>
        </row>
        <row r="1696">
          <cell r="C1696" t="str">
            <v>TUBO DE PVC SOLDAVEL, SEM CONEXOES 32MM - FORNECIMENTO E INSTALACAO</v>
          </cell>
          <cell r="D1696" t="str">
            <v>M</v>
          </cell>
          <cell r="E1696">
            <v>4.1399999999999997</v>
          </cell>
          <cell r="F1696">
            <v>2.63</v>
          </cell>
          <cell r="G1696">
            <v>6.77</v>
          </cell>
          <cell r="H1696">
            <v>0.26</v>
          </cell>
        </row>
        <row r="1697">
          <cell r="C1697" t="str">
            <v>TUBO DE PVC SOLDAVEL, SEM CONEXOES 40MM - FORNECIMENTO E INSTALACAO</v>
          </cell>
          <cell r="D1697" t="str">
            <v>M</v>
          </cell>
          <cell r="E1697">
            <v>5.65</v>
          </cell>
          <cell r="F1697">
            <v>4.05</v>
          </cell>
          <cell r="G1697">
            <v>9.6999999999999993</v>
          </cell>
          <cell r="H1697">
            <v>0.4</v>
          </cell>
        </row>
        <row r="1698">
          <cell r="C1698" t="str">
            <v>TUBO DE PVC SOLDAVEL, SEM CONEXOES 50MM - FORNECIMENTO E INSTALACAO</v>
          </cell>
          <cell r="D1698" t="str">
            <v>M</v>
          </cell>
          <cell r="E1698">
            <v>6.63</v>
          </cell>
          <cell r="F1698">
            <v>4.8499999999999996</v>
          </cell>
          <cell r="G1698">
            <v>11.48</v>
          </cell>
          <cell r="H1698">
            <v>0.48</v>
          </cell>
        </row>
        <row r="1699">
          <cell r="C1699" t="str">
            <v>TUBO DE PVC SOLDAVEL, SEM CONEXOES 60MM - FORNECIMENTO E INSTALACAO</v>
          </cell>
          <cell r="D1699" t="str">
            <v>M</v>
          </cell>
          <cell r="E1699">
            <v>12.32</v>
          </cell>
          <cell r="F1699">
            <v>6.07</v>
          </cell>
          <cell r="G1699">
            <v>18.39</v>
          </cell>
          <cell r="H1699">
            <v>0.6</v>
          </cell>
        </row>
        <row r="1700">
          <cell r="C1700" t="str">
            <v>TUBO DE PVC SOLDAVEL, SEM CONEXOES 85MM - FORNECIMENTO E INSTALACAO</v>
          </cell>
          <cell r="D1700" t="str">
            <v>M</v>
          </cell>
          <cell r="E1700">
            <v>25.44</v>
          </cell>
          <cell r="F1700">
            <v>9.7100000000000009</v>
          </cell>
          <cell r="G1700">
            <v>35.15</v>
          </cell>
          <cell r="H1700">
            <v>0.96</v>
          </cell>
        </row>
        <row r="1701">
          <cell r="C1701" t="str">
            <v>CONEXOES DE PVC - AGUA FRIA</v>
          </cell>
          <cell r="E1701" t="str">
            <v/>
          </cell>
          <cell r="F1701" t="str">
            <v/>
          </cell>
          <cell r="G1701" t="str">
            <v/>
          </cell>
        </row>
        <row r="1702">
          <cell r="C1702" t="str">
            <v>ADAPTADOR PVC SOLDAVEL COM FLANGES E ANEL PARA CAIXA D'AGUA 20MMX1/2"- FORNECIMENTO E INSTALACAO</v>
          </cell>
          <cell r="D1702" t="str">
            <v>UN</v>
          </cell>
          <cell r="E1702">
            <v>6.11</v>
          </cell>
          <cell r="F1702">
            <v>1.5</v>
          </cell>
          <cell r="G1702">
            <v>7.61</v>
          </cell>
          <cell r="H1702">
            <v>0.14399999999999999</v>
          </cell>
        </row>
        <row r="1703">
          <cell r="C1703" t="str">
            <v>ADAPTADOR PVC SOLDAVEL COM FLANGES E ANEL PARA CAIXA D'AGUA 25MMX3/4"- FORNECIMENTO E INSTALACAO</v>
          </cell>
          <cell r="D1703" t="str">
            <v>UN</v>
          </cell>
          <cell r="E1703">
            <v>7.48</v>
          </cell>
          <cell r="F1703">
            <v>1.5</v>
          </cell>
          <cell r="G1703">
            <v>8.98</v>
          </cell>
          <cell r="H1703">
            <v>0.14399999999999999</v>
          </cell>
        </row>
        <row r="1704">
          <cell r="C1704" t="str">
            <v>ADAPTADOR PVC SOLDAVEL COM FLANGES E ANEL PARA CAIXA D'AGUA 32MMX1" -FORNECIMENTO E INSTALACAO</v>
          </cell>
          <cell r="D1704" t="str">
            <v>UN</v>
          </cell>
          <cell r="E1704">
            <v>12.78</v>
          </cell>
          <cell r="F1704">
            <v>1.5</v>
          </cell>
          <cell r="G1704">
            <v>14.28</v>
          </cell>
          <cell r="H1704">
            <v>0.14399999999999999</v>
          </cell>
        </row>
        <row r="1705">
          <cell r="C1705" t="str">
            <v>ADAPTADOR PVC SOLDAVEL COM FLANGES E ANEL PARA CAIXA D'AGUA 40MMX1.1/4" - FORNECIMENTO E INSTALACAO</v>
          </cell>
          <cell r="D1705" t="str">
            <v>UN</v>
          </cell>
          <cell r="E1705">
            <v>16.670000000000002</v>
          </cell>
          <cell r="F1705">
            <v>2.35</v>
          </cell>
          <cell r="G1705">
            <v>19.02</v>
          </cell>
          <cell r="H1705">
            <v>0.224</v>
          </cell>
        </row>
        <row r="1706">
          <cell r="C1706" t="str">
            <v>ADAPTADOR PVC SOLDAVEL COM FLANGES E ANEL PARA CAIXA D'AGUA 50MMX1.1/2" - FORNECIMENTO E INSTALACAO</v>
          </cell>
          <cell r="D1706" t="str">
            <v>UN</v>
          </cell>
          <cell r="E1706">
            <v>17.38</v>
          </cell>
          <cell r="F1706">
            <v>2.35</v>
          </cell>
          <cell r="G1706">
            <v>19.73</v>
          </cell>
          <cell r="H1706">
            <v>0.224</v>
          </cell>
        </row>
        <row r="1707">
          <cell r="C1707" t="str">
            <v>ADAPTADOR PVC SOLDAVEL COM FLANGES E ANEL PARA CAIXA D'AGUA 60MMX2" -FORNECIMENTO E INSTALACAO</v>
          </cell>
          <cell r="D1707" t="str">
            <v>UN</v>
          </cell>
          <cell r="E1707">
            <v>27.08</v>
          </cell>
          <cell r="F1707">
            <v>2.35</v>
          </cell>
          <cell r="G1707">
            <v>29.43</v>
          </cell>
          <cell r="H1707">
            <v>0.224</v>
          </cell>
        </row>
        <row r="1708">
          <cell r="C1708" t="str">
            <v>ADAPTADOR PVC SOLDAVEL COM FLANGES LIVRES PARA CAIXA D'AGUA 25MMX3/4"- FORNECIMENTO E INSTALACAO</v>
          </cell>
          <cell r="D1708" t="str">
            <v>UN</v>
          </cell>
          <cell r="E1708">
            <v>8.4600000000000009</v>
          </cell>
          <cell r="F1708">
            <v>1.5</v>
          </cell>
          <cell r="G1708">
            <v>9.9600000000000009</v>
          </cell>
          <cell r="H1708">
            <v>0.14399999999999999</v>
          </cell>
        </row>
        <row r="1709">
          <cell r="C1709" t="str">
            <v>ADAPTADOR PVC SOLDAVEL COM FLANGES LIVRES PARA CAIXA D'AGUA 32MMX1" -FORNECIMENTO E INSTALACAO</v>
          </cell>
          <cell r="D1709" t="str">
            <v>UN</v>
          </cell>
          <cell r="E1709">
            <v>10.48</v>
          </cell>
          <cell r="F1709">
            <v>1.5</v>
          </cell>
          <cell r="G1709">
            <v>11.98</v>
          </cell>
          <cell r="H1709">
            <v>0.14399999999999999</v>
          </cell>
        </row>
        <row r="1710">
          <cell r="C1710" t="str">
            <v>ADAPTADOR PVC SOLDAVEL COM FLANGES LIVRES PARA CAIXA D'AGUA 40MMX1.1/4" - FORNECIMENTO E INSTALACAO</v>
          </cell>
          <cell r="D1710" t="str">
            <v>UN</v>
          </cell>
          <cell r="E1710">
            <v>12.99</v>
          </cell>
          <cell r="F1710">
            <v>2.35</v>
          </cell>
          <cell r="G1710">
            <v>15.34</v>
          </cell>
          <cell r="H1710">
            <v>0.224</v>
          </cell>
        </row>
        <row r="1711">
          <cell r="C1711" t="str">
            <v>ADAPTADOR PVC SOLDAVEL COM FLANGES LIVRES PARA CAIXA D'AGUA 50MMX1.1/2" - FORNECIMENTO E INSTALACAO</v>
          </cell>
          <cell r="D1711" t="str">
            <v>UN</v>
          </cell>
          <cell r="E1711">
            <v>24.29</v>
          </cell>
          <cell r="F1711">
            <v>2.35</v>
          </cell>
          <cell r="G1711">
            <v>26.64</v>
          </cell>
          <cell r="H1711">
            <v>0.224</v>
          </cell>
        </row>
        <row r="1712">
          <cell r="C1712" t="str">
            <v>ADAPTADOR PVC SOLDAVEL COM FLANGES LIVRES PARA CAIXA D'AGUA 60MMX2" -FORNECIMENTO E INSTALACAO</v>
          </cell>
          <cell r="D1712" t="str">
            <v>UN</v>
          </cell>
          <cell r="E1712">
            <v>34.729999999999997</v>
          </cell>
          <cell r="F1712">
            <v>2.35</v>
          </cell>
          <cell r="G1712">
            <v>37.08</v>
          </cell>
          <cell r="H1712">
            <v>0.224</v>
          </cell>
        </row>
        <row r="1713">
          <cell r="C1713" t="str">
            <v>ADAPTADOR PVC SOLDAVEL COM FLANGES LIVRES PARA CAIXA D'AGUA 75MMX2.1/2" - FORNECIMENTO E INSTALACAO</v>
          </cell>
          <cell r="D1713" t="str">
            <v>UN</v>
          </cell>
          <cell r="E1713">
            <v>106.97</v>
          </cell>
          <cell r="F1713">
            <v>3.01</v>
          </cell>
          <cell r="G1713">
            <v>109.98</v>
          </cell>
          <cell r="H1713">
            <v>0.28799999999999998</v>
          </cell>
        </row>
        <row r="1714">
          <cell r="C1714" t="str">
            <v>ADAPTADOR PVC SOLDAVEL COM FLANGES LIVRES PARA CAIXA D'AGUA 85MMX3" -FORNECIMENTO E INSTALACAO</v>
          </cell>
          <cell r="D1714" t="str">
            <v>UN</v>
          </cell>
          <cell r="E1714">
            <v>145.66999999999999</v>
          </cell>
          <cell r="F1714">
            <v>4.62</v>
          </cell>
          <cell r="G1714">
            <v>150.29</v>
          </cell>
          <cell r="H1714">
            <v>0.44159999999999999</v>
          </cell>
        </row>
        <row r="1715">
          <cell r="C1715" t="str">
            <v>ADAPTADOR PVC SOLDAVEL COM FLANGES LIVRES PARA CAIXA D'AGUA 110MMX4" -FORNECIMENTO E INSTALACAO</v>
          </cell>
          <cell r="D1715" t="str">
            <v>UN</v>
          </cell>
          <cell r="E1715">
            <v>204.91</v>
          </cell>
          <cell r="F1715">
            <v>3.85</v>
          </cell>
          <cell r="G1715">
            <v>208.76</v>
          </cell>
          <cell r="H1715">
            <v>0.36799999999999999</v>
          </cell>
        </row>
        <row r="1716">
          <cell r="C1716" t="str">
            <v>ADAPTADOR PVC SOLDAVEL LONGO COM FLANGES LIVRES PARA CAIXA D'AGUA 25MMX3/4" - FORNECIMENTO E INSTALACAO</v>
          </cell>
          <cell r="D1716" t="str">
            <v>UN</v>
          </cell>
          <cell r="E1716">
            <v>9.7799999999999994</v>
          </cell>
          <cell r="F1716">
            <v>1.5</v>
          </cell>
          <cell r="G1716">
            <v>11.28</v>
          </cell>
          <cell r="H1716">
            <v>0.14399999999999999</v>
          </cell>
        </row>
        <row r="1717">
          <cell r="C1717" t="str">
            <v>ADAPTADOR PVC SOLDAVEL LONGO COM FLANGES LIVRES PARA CAIXA D'AGUA 32MMX1" - FORNECIMENTO E INSTALACAO</v>
          </cell>
          <cell r="D1717" t="str">
            <v>UN</v>
          </cell>
          <cell r="E1717">
            <v>12.05</v>
          </cell>
          <cell r="F1717">
            <v>1.5</v>
          </cell>
          <cell r="G1717">
            <v>13.55</v>
          </cell>
          <cell r="H1717">
            <v>0.14399999999999999</v>
          </cell>
        </row>
        <row r="1718">
          <cell r="C1718" t="str">
            <v>ADAPTADOR PVC SOLDAVEL LONGO COM FLANGES LIVRES PARA CAIXA D'AGUA 40MMX1.1/4" - FORNECIMENTO E INSTALACAO</v>
          </cell>
          <cell r="D1718" t="str">
            <v>UN</v>
          </cell>
          <cell r="E1718">
            <v>15</v>
          </cell>
          <cell r="F1718">
            <v>2.35</v>
          </cell>
          <cell r="G1718">
            <v>17.350000000000001</v>
          </cell>
          <cell r="H1718">
            <v>0.224</v>
          </cell>
        </row>
        <row r="1719">
          <cell r="C1719" t="str">
            <v>ADAPTADOR PVC SOLDAVEL LONGO COM FLANGES LIVRES PARA CAIXA D'AGUA 50MMX1.1/2" - FORNECIMENTO E INSTALACAO</v>
          </cell>
          <cell r="D1719" t="str">
            <v>UN</v>
          </cell>
          <cell r="E1719">
            <v>27.96</v>
          </cell>
          <cell r="F1719">
            <v>2.35</v>
          </cell>
          <cell r="G1719">
            <v>30.31</v>
          </cell>
          <cell r="H1719">
            <v>0.224</v>
          </cell>
        </row>
        <row r="1720">
          <cell r="C1720" t="str">
            <v>ADAPTADOR PVC SOLDAVEL LONGO COM FLANGES LIVRES PARA CAIXA D'AGUA 60MMX2" - FORNECIMENTO E INSTALACAO</v>
          </cell>
          <cell r="D1720" t="str">
            <v>UN</v>
          </cell>
          <cell r="E1720">
            <v>38.11</v>
          </cell>
          <cell r="F1720">
            <v>2.35</v>
          </cell>
          <cell r="G1720">
            <v>40.46</v>
          </cell>
          <cell r="H1720">
            <v>0.224</v>
          </cell>
        </row>
        <row r="1721">
          <cell r="C1721" t="str">
            <v>ADAPTADOR PVC SOLDAVEL LONGO COM FLANGES LIVRES PARA CAIXA D'AGUA 75MMX2.1/2" - FORNECIMENTO E INSTALACAO</v>
          </cell>
          <cell r="D1721" t="str">
            <v>UN</v>
          </cell>
          <cell r="E1721">
            <v>117.45</v>
          </cell>
          <cell r="F1721">
            <v>3.01</v>
          </cell>
          <cell r="G1721">
            <v>120.46</v>
          </cell>
          <cell r="H1721">
            <v>0.28799999999999998</v>
          </cell>
        </row>
        <row r="1722">
          <cell r="C1722" t="str">
            <v>ADAPTADOR PVC SOLDAVEL LONGO COM FLANGES LIVRES PARA CAIXA D'AGUA 85MMX3" - FORNECIMENTO E INSTALACAO</v>
          </cell>
          <cell r="D1722" t="str">
            <v>UN</v>
          </cell>
          <cell r="E1722">
            <v>158.54</v>
          </cell>
          <cell r="F1722">
            <v>4.62</v>
          </cell>
          <cell r="G1722">
            <v>163.16</v>
          </cell>
          <cell r="H1722">
            <v>0.44159999999999999</v>
          </cell>
        </row>
        <row r="1723">
          <cell r="C1723" t="str">
            <v>ADAPTADOR PVC SOLDAVEL LONGO COM FLANGES LIVRES PARA CAIXA D'AGUA 110MMX4" - FORNECIMENTO E INSTALACAO</v>
          </cell>
          <cell r="D1723" t="str">
            <v>UN</v>
          </cell>
          <cell r="E1723">
            <v>225.3</v>
          </cell>
          <cell r="F1723">
            <v>3.85</v>
          </cell>
          <cell r="G1723">
            <v>229.15</v>
          </cell>
          <cell r="H1723">
            <v>0.36799999999999999</v>
          </cell>
        </row>
        <row r="1724">
          <cell r="C1724" t="str">
            <v>JOELHO PVC SOLDAVEL 45º AGUA FRIA 20MM - FORNECIMENTO E INSTALACAO</v>
          </cell>
          <cell r="D1724" t="str">
            <v>UN</v>
          </cell>
          <cell r="E1724">
            <v>0.75</v>
          </cell>
          <cell r="F1724">
            <v>3.44</v>
          </cell>
          <cell r="G1724">
            <v>4.1900000000000004</v>
          </cell>
          <cell r="H1724">
            <v>0.34</v>
          </cell>
        </row>
        <row r="1725">
          <cell r="C1725" t="str">
            <v>JOELHO PVC SOLDAVEL 45º AGUA FRIA 25MM - FORNECIMENTO E INSTALACAO</v>
          </cell>
          <cell r="D1725" t="str">
            <v>UN</v>
          </cell>
          <cell r="E1725">
            <v>1.25</v>
          </cell>
          <cell r="F1725">
            <v>3.64</v>
          </cell>
          <cell r="G1725">
            <v>4.8899999999999997</v>
          </cell>
          <cell r="H1725">
            <v>0.36</v>
          </cell>
        </row>
        <row r="1726">
          <cell r="C1726" t="str">
            <v>JOELHO PVC SOLDAVEL 45º AGUA FRIA 32MM - FORNECIMENTO E INSTALACAO</v>
          </cell>
          <cell r="D1726" t="str">
            <v>UN</v>
          </cell>
          <cell r="E1726">
            <v>2.67</v>
          </cell>
          <cell r="F1726">
            <v>3.64</v>
          </cell>
          <cell r="G1726">
            <v>6.31</v>
          </cell>
          <cell r="H1726">
            <v>0.36</v>
          </cell>
        </row>
        <row r="1727">
          <cell r="C1727" t="str">
            <v>JOELHO PVC SOLDAVEL 45º AGUA FRIA 40MM - FORNECIMENTO E INSTALACAO</v>
          </cell>
          <cell r="D1727" t="str">
            <v>UN</v>
          </cell>
          <cell r="E1727">
            <v>3.85</v>
          </cell>
          <cell r="F1727">
            <v>4.8499999999999996</v>
          </cell>
          <cell r="G1727">
            <v>8.6999999999999993</v>
          </cell>
          <cell r="H1727">
            <v>0.48</v>
          </cell>
        </row>
        <row r="1728">
          <cell r="C1728" t="str">
            <v>JOELHO PVC SOLDAVEL 45º AGUA FRIA 50MM - FORNECIMENTO E INSTALACAO</v>
          </cell>
          <cell r="D1728" t="str">
            <v>UN</v>
          </cell>
          <cell r="E1728">
            <v>4.74</v>
          </cell>
          <cell r="F1728">
            <v>5.0599999999999996</v>
          </cell>
          <cell r="G1728">
            <v>9.8000000000000007</v>
          </cell>
          <cell r="H1728">
            <v>0.5</v>
          </cell>
        </row>
        <row r="1729">
          <cell r="C1729" t="str">
            <v>JOELHO PVC SOLDAVEL 45º AGUA FRIA 60MM - FORNECIMENTO E INSTALACAO</v>
          </cell>
          <cell r="D1729" t="str">
            <v>UN</v>
          </cell>
          <cell r="E1729">
            <v>15.62</v>
          </cell>
          <cell r="F1729">
            <v>5.86</v>
          </cell>
          <cell r="G1729">
            <v>21.48</v>
          </cell>
          <cell r="H1729">
            <v>0.57999999999999996</v>
          </cell>
        </row>
        <row r="1730">
          <cell r="C1730" t="str">
            <v>JOELHO PVC SOLDAVEL 45º AGUA FRIA 75MM - FORNECIMENTO E INSTALACAO</v>
          </cell>
          <cell r="D1730" t="str">
            <v>UN</v>
          </cell>
          <cell r="E1730">
            <v>37.33</v>
          </cell>
          <cell r="F1730">
            <v>6.47</v>
          </cell>
          <cell r="G1730">
            <v>43.8</v>
          </cell>
          <cell r="H1730">
            <v>0.64</v>
          </cell>
        </row>
        <row r="1731">
          <cell r="C1731" t="str">
            <v>JOELHO PVC SOLDAVEL 45º AGUA FRIA 85MM - FORNECIMENTO E INSTALACAO</v>
          </cell>
          <cell r="D1731" t="str">
            <v>UN</v>
          </cell>
          <cell r="E1731">
            <v>42.41</v>
          </cell>
          <cell r="F1731">
            <v>7.28</v>
          </cell>
          <cell r="G1731">
            <v>49.69</v>
          </cell>
          <cell r="H1731">
            <v>0.72</v>
          </cell>
        </row>
        <row r="1732">
          <cell r="C1732" t="str">
            <v>JOELHO PVC SOLDAVEL 45º AGUA FRIA 110MM - FORNECIMENTO E INSTALACAO</v>
          </cell>
          <cell r="D1732" t="str">
            <v>UN</v>
          </cell>
          <cell r="E1732">
            <v>119.4</v>
          </cell>
          <cell r="F1732">
            <v>8.1</v>
          </cell>
          <cell r="G1732">
            <v>127.5</v>
          </cell>
          <cell r="H1732">
            <v>0.8</v>
          </cell>
        </row>
        <row r="1733">
          <cell r="C1733" t="str">
            <v>JOELHO PVC SOLDAVEL 90º AGUA FRIA 20MM - FORNECIMENTO E INSTALACAO</v>
          </cell>
          <cell r="D1733" t="str">
            <v>UN</v>
          </cell>
          <cell r="E1733">
            <v>0.62</v>
          </cell>
          <cell r="F1733">
            <v>3.44</v>
          </cell>
          <cell r="G1733">
            <v>4.0599999999999996</v>
          </cell>
          <cell r="H1733">
            <v>0.34</v>
          </cell>
        </row>
        <row r="1734">
          <cell r="C1734" t="str">
            <v>JOELHO PVC SOLDAVEL 90º AGUA FRIA 25MM - FORNECIMENTO E INSTALACAO</v>
          </cell>
          <cell r="D1734" t="str">
            <v>UN</v>
          </cell>
          <cell r="E1734">
            <v>0.76</v>
          </cell>
          <cell r="F1734">
            <v>3.64</v>
          </cell>
          <cell r="G1734">
            <v>4.4000000000000004</v>
          </cell>
          <cell r="H1734">
            <v>0.36</v>
          </cell>
        </row>
        <row r="1735">
          <cell r="C1735" t="str">
            <v>JOELHO PVC SOLDAVEL 90º AGUA FRIA 32MM - FORNECIMENTO E INSTALACAO</v>
          </cell>
          <cell r="D1735" t="str">
            <v>UN</v>
          </cell>
          <cell r="E1735">
            <v>1.56</v>
          </cell>
          <cell r="F1735">
            <v>3.64</v>
          </cell>
          <cell r="G1735">
            <v>5.2</v>
          </cell>
          <cell r="H1735">
            <v>0.36</v>
          </cell>
        </row>
        <row r="1736">
          <cell r="C1736" t="str">
            <v>JOELHO PVC SOLDAVEL 90º AGUA FRIA 40MM - FORNECIMENTO E INSTALACAO</v>
          </cell>
          <cell r="D1736" t="str">
            <v>UN</v>
          </cell>
          <cell r="E1736">
            <v>3.18</v>
          </cell>
          <cell r="F1736">
            <v>4.8499999999999996</v>
          </cell>
          <cell r="G1736">
            <v>8.0299999999999994</v>
          </cell>
          <cell r="H1736">
            <v>0.48</v>
          </cell>
        </row>
        <row r="1737">
          <cell r="C1737" t="str">
            <v>JOELHO PVC SOLDAVEL 90º AGUA FRIA 50MM - FORNECIMENTO E INSTALACAO</v>
          </cell>
          <cell r="D1737" t="str">
            <v>UN</v>
          </cell>
          <cell r="E1737">
            <v>3.63</v>
          </cell>
          <cell r="F1737">
            <v>5.0599999999999996</v>
          </cell>
          <cell r="G1737">
            <v>8.69</v>
          </cell>
          <cell r="H1737">
            <v>0.5</v>
          </cell>
        </row>
        <row r="1738">
          <cell r="C1738" t="str">
            <v>JOELHO PVC SOLDAVEL 90º AGUA FRIA 60MM - FORNECIMENTO E INSTALACAO</v>
          </cell>
          <cell r="D1738" t="str">
            <v>UN</v>
          </cell>
          <cell r="E1738">
            <v>15.98</v>
          </cell>
          <cell r="F1738">
            <v>5.86</v>
          </cell>
          <cell r="G1738">
            <v>21.84</v>
          </cell>
          <cell r="H1738">
            <v>0.57999999999999996</v>
          </cell>
        </row>
        <row r="1739">
          <cell r="C1739" t="str">
            <v>JOELHO PVC SOLDAVEL 90º AGUA FRIA 75MM - FORNECIMENTO E INSTALACAO</v>
          </cell>
          <cell r="D1739" t="str">
            <v>UN</v>
          </cell>
          <cell r="E1739">
            <v>50.19</v>
          </cell>
          <cell r="F1739">
            <v>6.47</v>
          </cell>
          <cell r="G1739">
            <v>56.66</v>
          </cell>
          <cell r="H1739">
            <v>0.64</v>
          </cell>
        </row>
        <row r="1740">
          <cell r="C1740" t="str">
            <v>JOELHO PVC SOLDAVEL 90º AGUA FRIA 85MM - FORNECIMENTO E INSTALACAO</v>
          </cell>
          <cell r="D1740" t="str">
            <v>UN</v>
          </cell>
          <cell r="E1740">
            <v>56.64</v>
          </cell>
          <cell r="F1740">
            <v>7.28</v>
          </cell>
          <cell r="G1740">
            <v>63.92</v>
          </cell>
          <cell r="H1740">
            <v>0.72</v>
          </cell>
        </row>
        <row r="1741">
          <cell r="C1741" t="str">
            <v>JOELHO PVC SOLDAVEL 90º AGUA FRIA 110MM - FORNECIMENTO E INSTALACAO</v>
          </cell>
          <cell r="D1741" t="str">
            <v>UN</v>
          </cell>
          <cell r="E1741">
            <v>130.43</v>
          </cell>
          <cell r="F1741">
            <v>8.1</v>
          </cell>
          <cell r="G1741">
            <v>138.53</v>
          </cell>
          <cell r="H1741">
            <v>0.8</v>
          </cell>
        </row>
        <row r="1742">
          <cell r="C1742" t="str">
            <v>JOELHO PVC SOLDAVEL COM ROSCA METALICA 90º AGUA FRIA 20MMX1/2" - FORNECIMENTO E INSTALACAO</v>
          </cell>
          <cell r="D1742" t="str">
            <v>UN</v>
          </cell>
          <cell r="E1742">
            <v>3.56</v>
          </cell>
          <cell r="F1742">
            <v>3.77</v>
          </cell>
          <cell r="G1742">
            <v>7.33</v>
          </cell>
          <cell r="H1742">
            <v>0.36</v>
          </cell>
        </row>
        <row r="1743">
          <cell r="C1743" t="str">
            <v>JOELHO PVC SOLDAVEL COM ROSCA METALICA 90º AGUA FRIA 25MMX3/4" - FORNECIMENTO E INSTALACAO</v>
          </cell>
          <cell r="D1743" t="str">
            <v>UN</v>
          </cell>
          <cell r="E1743">
            <v>4.5999999999999996</v>
          </cell>
          <cell r="F1743">
            <v>3.77</v>
          </cell>
          <cell r="G1743">
            <v>8.3699999999999992</v>
          </cell>
          <cell r="H1743">
            <v>0.36</v>
          </cell>
        </row>
        <row r="1744">
          <cell r="C1744" t="str">
            <v>JOELHO PVC SOLDAVEL COM ROSCA METALICA 90º AGUA FRIA 25MMX1/2" - FORNECIMENTO E INSTALACAO</v>
          </cell>
          <cell r="D1744" t="str">
            <v>UN</v>
          </cell>
          <cell r="E1744">
            <v>3.87</v>
          </cell>
          <cell r="F1744">
            <v>3.77</v>
          </cell>
          <cell r="G1744">
            <v>7.64</v>
          </cell>
          <cell r="H1744">
            <v>0.36</v>
          </cell>
        </row>
        <row r="1745">
          <cell r="C1745" t="str">
            <v>JOELHO PVC SOLDAVEL COM ROSCA 90º AGUA FRIA 20MMX1/2" - FORNECIMENTO EINSTALACAO</v>
          </cell>
          <cell r="D1745" t="str">
            <v>UN</v>
          </cell>
          <cell r="E1745">
            <v>1.02</v>
          </cell>
          <cell r="F1745">
            <v>4.1900000000000004</v>
          </cell>
          <cell r="G1745">
            <v>5.21</v>
          </cell>
          <cell r="H1745">
            <v>0.4</v>
          </cell>
        </row>
        <row r="1746">
          <cell r="C1746" t="str">
            <v>JOELHO PVC SOLDAVEL COM ROSCA 90º AGUA FRIA 25MMX3/4" - FORNECIMENTO EINSTALACAO</v>
          </cell>
          <cell r="D1746" t="str">
            <v>UN</v>
          </cell>
          <cell r="E1746">
            <v>1.76</v>
          </cell>
          <cell r="F1746">
            <v>4.1900000000000004</v>
          </cell>
          <cell r="G1746">
            <v>5.95</v>
          </cell>
          <cell r="H1746">
            <v>0.4</v>
          </cell>
        </row>
        <row r="1747">
          <cell r="C1747" t="str">
            <v>JOELHO PVC SOLDAVEL COM ROSCA 90º AGUA FRIA 25MMX1/2" - FORNECIMENTO EINSTALACAO</v>
          </cell>
          <cell r="D1747" t="str">
            <v>UN</v>
          </cell>
          <cell r="E1747">
            <v>1.29</v>
          </cell>
          <cell r="F1747">
            <v>4.1900000000000004</v>
          </cell>
          <cell r="G1747">
            <v>5.48</v>
          </cell>
          <cell r="H1747">
            <v>0.4</v>
          </cell>
        </row>
        <row r="1748">
          <cell r="C1748" t="str">
            <v>JOELHO PVC ROSQUEAVEL 45º AGUA FRIA 1/2" - FORNECIMENTO E INSTALACAO</v>
          </cell>
          <cell r="D1748" t="str">
            <v>UN</v>
          </cell>
          <cell r="E1748">
            <v>1.77</v>
          </cell>
          <cell r="F1748">
            <v>3.64</v>
          </cell>
          <cell r="G1748">
            <v>5.41</v>
          </cell>
          <cell r="H1748">
            <v>0.36</v>
          </cell>
        </row>
        <row r="1749">
          <cell r="C1749" t="str">
            <v>JOELHO PVC ROSQUEAVEL 45º AGUA FRIA 3/4" - FORNECIMENTO E INSTALACAO</v>
          </cell>
          <cell r="D1749" t="str">
            <v>UN</v>
          </cell>
          <cell r="E1749">
            <v>2.27</v>
          </cell>
          <cell r="F1749">
            <v>4.05</v>
          </cell>
          <cell r="G1749">
            <v>6.32</v>
          </cell>
          <cell r="H1749">
            <v>0.4</v>
          </cell>
        </row>
        <row r="1750">
          <cell r="C1750" t="str">
            <v>JOELHO PVC ROSQUEAVEL 45º AGUA FRIA 1" - FORNECIMENTO E INSTALACAO</v>
          </cell>
          <cell r="D1750" t="str">
            <v>UN</v>
          </cell>
          <cell r="E1750">
            <v>5.58</v>
          </cell>
          <cell r="F1750">
            <v>4.45</v>
          </cell>
          <cell r="G1750">
            <v>10.029999999999999</v>
          </cell>
          <cell r="H1750">
            <v>0.44</v>
          </cell>
        </row>
        <row r="1751">
          <cell r="C1751" t="str">
            <v>JOELHO PVC ROSQUEAVEL 45º AGUA FRIA 1.1/4" - FORNECIMENTO E INSTALACAO</v>
          </cell>
          <cell r="D1751" t="str">
            <v>UN</v>
          </cell>
          <cell r="E1751">
            <v>4.45</v>
          </cell>
          <cell r="F1751">
            <v>5.67</v>
          </cell>
          <cell r="G1751">
            <v>10.119999999999999</v>
          </cell>
          <cell r="H1751">
            <v>0.56000000000000005</v>
          </cell>
        </row>
        <row r="1752">
          <cell r="C1752" t="str">
            <v>JOELHO PVC ROSQUEAVEL 45º AGUA FRIA 1.1/2" - FORNECIMENTO E INSTALACAO</v>
          </cell>
          <cell r="D1752" t="str">
            <v>UN</v>
          </cell>
          <cell r="E1752">
            <v>7.22</v>
          </cell>
          <cell r="F1752">
            <v>6.07</v>
          </cell>
          <cell r="G1752">
            <v>13.29</v>
          </cell>
          <cell r="H1752">
            <v>0.6</v>
          </cell>
        </row>
        <row r="1753">
          <cell r="C1753" t="str">
            <v>JOELHO PVC ROSQUEAVEL 45º AGUA FRIA 2" - FORNECIMENTO E INSTALACAO</v>
          </cell>
          <cell r="D1753" t="str">
            <v>UN</v>
          </cell>
          <cell r="E1753">
            <v>10.53</v>
          </cell>
          <cell r="F1753">
            <v>6.88</v>
          </cell>
          <cell r="G1753">
            <v>17.41</v>
          </cell>
          <cell r="H1753">
            <v>0.68</v>
          </cell>
        </row>
        <row r="1754">
          <cell r="C1754" t="str">
            <v>JOELHO PVC ROSQUEAVEL 90º AGUA FRIA 3/4" - FORNECIMENTO E INSTALACAO</v>
          </cell>
          <cell r="D1754" t="str">
            <v>UN</v>
          </cell>
          <cell r="E1754">
            <v>1.52</v>
          </cell>
          <cell r="F1754">
            <v>4.05</v>
          </cell>
          <cell r="G1754">
            <v>5.57</v>
          </cell>
          <cell r="H1754">
            <v>0.4</v>
          </cell>
        </row>
        <row r="1755">
          <cell r="C1755" t="str">
            <v>JOELHO PVC ROSQUEAVEL 90º AGUA FRIA 1/2" - FORNECIMENTO E INSTALACAO</v>
          </cell>
          <cell r="D1755" t="str">
            <v>UN</v>
          </cell>
          <cell r="E1755">
            <v>1.1000000000000001</v>
          </cell>
          <cell r="F1755">
            <v>3.64</v>
          </cell>
          <cell r="G1755">
            <v>4.74</v>
          </cell>
          <cell r="H1755">
            <v>0.36</v>
          </cell>
        </row>
        <row r="1756">
          <cell r="C1756" t="str">
            <v>JOELHO PVC ROSQUEAVEL 90º AGUA FRIA 1" - FORNECIMENTO E INSTALACAO</v>
          </cell>
          <cell r="D1756" t="str">
            <v>UN</v>
          </cell>
          <cell r="E1756">
            <v>2.64</v>
          </cell>
          <cell r="F1756">
            <v>4.45</v>
          </cell>
          <cell r="G1756">
            <v>7.09</v>
          </cell>
          <cell r="H1756">
            <v>0.44</v>
          </cell>
        </row>
        <row r="1757">
          <cell r="C1757" t="str">
            <v>JOELHO PVC ROSQUEAVEL 90º AGUA FRIA 1.1/4" - FORNECIMENTO E INSTALACAO</v>
          </cell>
          <cell r="D1757" t="str">
            <v>UN</v>
          </cell>
          <cell r="E1757">
            <v>5.61</v>
          </cell>
          <cell r="F1757">
            <v>5.67</v>
          </cell>
          <cell r="G1757">
            <v>11.28</v>
          </cell>
          <cell r="H1757">
            <v>0.56000000000000005</v>
          </cell>
        </row>
        <row r="1758">
          <cell r="C1758" t="str">
            <v>JOELHO PVC ROSQUEAVEL 90º AGUA FRIA 1.1/2" - FORNECIMENTO E INSTALACAO</v>
          </cell>
          <cell r="D1758" t="str">
            <v>UN</v>
          </cell>
          <cell r="E1758">
            <v>6</v>
          </cell>
          <cell r="F1758">
            <v>6.07</v>
          </cell>
          <cell r="G1758">
            <v>12.07</v>
          </cell>
          <cell r="H1758">
            <v>0.6</v>
          </cell>
        </row>
        <row r="1759">
          <cell r="C1759" t="str">
            <v>JOELHO PVC ROSQUEAVEL 90º AGUA FRIA 2" - FORNECIMENTO E INSTALACAO</v>
          </cell>
          <cell r="D1759" t="str">
            <v>UN</v>
          </cell>
          <cell r="E1759">
            <v>12.62</v>
          </cell>
          <cell r="F1759">
            <v>6.88</v>
          </cell>
          <cell r="G1759">
            <v>19.5</v>
          </cell>
          <cell r="H1759">
            <v>0.68</v>
          </cell>
        </row>
        <row r="1760">
          <cell r="C1760" t="str">
            <v>JOELHO REDUCAO PVC SOLDAVEL 90º AGUA FRIA 25X20MM - FORNECIMENTO E INSTALACAO</v>
          </cell>
          <cell r="D1760" t="str">
            <v>UN</v>
          </cell>
          <cell r="E1760">
            <v>1.55</v>
          </cell>
          <cell r="F1760">
            <v>3.64</v>
          </cell>
          <cell r="G1760">
            <v>5.19</v>
          </cell>
          <cell r="H1760">
            <v>0.36</v>
          </cell>
        </row>
        <row r="1761">
          <cell r="C1761" t="str">
            <v>JOELHO REDUCAO PVC SOLDAVEL 90º AGUA FRIA 32X25MM - FORNECIMENTO E INSTALACAO</v>
          </cell>
          <cell r="D1761" t="str">
            <v>UN</v>
          </cell>
          <cell r="E1761">
            <v>2.06</v>
          </cell>
          <cell r="F1761">
            <v>4.05</v>
          </cell>
          <cell r="G1761">
            <v>6.11</v>
          </cell>
          <cell r="H1761">
            <v>0.4</v>
          </cell>
        </row>
        <row r="1762">
          <cell r="C1762" t="str">
            <v>JOELHO REDUCAO PVC ROSQUEAVEL 90º AGUA FRIA 3/4X1/2" - FORNECIMENTO EINSTALACAO</v>
          </cell>
          <cell r="D1762" t="str">
            <v>UN</v>
          </cell>
          <cell r="E1762">
            <v>1.68</v>
          </cell>
          <cell r="F1762">
            <v>4.05</v>
          </cell>
          <cell r="G1762">
            <v>5.73</v>
          </cell>
          <cell r="H1762">
            <v>0.4</v>
          </cell>
        </row>
        <row r="1763">
          <cell r="C1763" t="str">
            <v>JOELHO REDUCAO PVC ROSQUEAVEL 90º AGUA FRIA 1X3/4" - FORNECIMENTO E INSTALACAO</v>
          </cell>
          <cell r="D1763" t="str">
            <v>UN</v>
          </cell>
          <cell r="E1763">
            <v>2.67</v>
          </cell>
          <cell r="F1763">
            <v>4.45</v>
          </cell>
          <cell r="G1763">
            <v>7.12</v>
          </cell>
          <cell r="H1763">
            <v>0.44</v>
          </cell>
        </row>
        <row r="1764">
          <cell r="C1764" t="str">
            <v>LUVA PVC ROSQUEAVEL AGUA FRIA 1/2" - FORNECIMENTO E INSTALACAO</v>
          </cell>
          <cell r="D1764" t="str">
            <v>UN</v>
          </cell>
          <cell r="E1764">
            <v>0.68</v>
          </cell>
          <cell r="F1764">
            <v>2.02</v>
          </cell>
          <cell r="G1764">
            <v>2.7</v>
          </cell>
          <cell r="H1764">
            <v>0.2</v>
          </cell>
        </row>
        <row r="1765">
          <cell r="C1765" t="str">
            <v>LUVA PVC ROSQUEAVEL AGUA FRIA 3/4" - FORNECIMENTO E INSTALACAO</v>
          </cell>
          <cell r="D1765" t="str">
            <v>UN</v>
          </cell>
          <cell r="E1765">
            <v>1.03</v>
          </cell>
          <cell r="F1765">
            <v>2.2200000000000002</v>
          </cell>
          <cell r="G1765">
            <v>3.25</v>
          </cell>
          <cell r="H1765">
            <v>0.22</v>
          </cell>
        </row>
        <row r="1766">
          <cell r="C1766" t="str">
            <v>LUVA PVC ROSQUEAVEL AGUA FRIA 1" - FORNECIMENTO E INSTALACAO</v>
          </cell>
          <cell r="D1766" t="str">
            <v>UN</v>
          </cell>
          <cell r="E1766">
            <v>1.96</v>
          </cell>
          <cell r="F1766">
            <v>2.2200000000000002</v>
          </cell>
          <cell r="G1766">
            <v>4.18</v>
          </cell>
          <cell r="H1766">
            <v>0.22</v>
          </cell>
        </row>
        <row r="1767">
          <cell r="C1767" t="str">
            <v>LUVA PVC ROSQUEAVEL AGUA FRIA 1.1/2" - FORNECIMENTO E INSTALACAO</v>
          </cell>
          <cell r="D1767" t="str">
            <v>UN</v>
          </cell>
          <cell r="E1767">
            <v>3.27</v>
          </cell>
          <cell r="F1767">
            <v>3.04</v>
          </cell>
          <cell r="G1767">
            <v>6.31</v>
          </cell>
          <cell r="H1767">
            <v>0.3</v>
          </cell>
        </row>
        <row r="1768">
          <cell r="C1768" t="str">
            <v>LUVA PVC ROSQUEAVEL AGUA FRIA 1.1/4" - FORNECIMENTO E INSTALACAO</v>
          </cell>
          <cell r="D1768" t="str">
            <v>UN</v>
          </cell>
          <cell r="E1768">
            <v>2.68</v>
          </cell>
          <cell r="F1768">
            <v>2.63</v>
          </cell>
          <cell r="G1768">
            <v>5.31</v>
          </cell>
          <cell r="H1768">
            <v>0.26</v>
          </cell>
        </row>
        <row r="1769">
          <cell r="C1769" t="str">
            <v>LUVA PVC ROSQUEAVEL AGUA FRIA 2.1/2" - FORNECIMENTO E INSTALACAO</v>
          </cell>
          <cell r="D1769" t="str">
            <v>UN</v>
          </cell>
          <cell r="E1769">
            <v>8.4</v>
          </cell>
          <cell r="F1769">
            <v>3.84</v>
          </cell>
          <cell r="G1769">
            <v>12.24</v>
          </cell>
          <cell r="H1769">
            <v>0.38</v>
          </cell>
        </row>
        <row r="1770">
          <cell r="C1770" t="str">
            <v>LUVA PVC ROSQUEAVEL AGUA FRIA 2" - FORNECIMENTO E INSTALACAO</v>
          </cell>
          <cell r="D1770" t="str">
            <v>UN</v>
          </cell>
          <cell r="E1770">
            <v>5.76</v>
          </cell>
          <cell r="F1770">
            <v>3.44</v>
          </cell>
          <cell r="G1770">
            <v>9.1999999999999993</v>
          </cell>
          <cell r="H1770">
            <v>0.34</v>
          </cell>
        </row>
        <row r="1771">
          <cell r="C1771" t="str">
            <v>LUVA PVC ROSQUEAVEL AGUA FRIA 3" - FORNECIMENTO E INSTALACAO</v>
          </cell>
          <cell r="D1771" t="str">
            <v>UN</v>
          </cell>
          <cell r="E1771">
            <v>10.130000000000001</v>
          </cell>
          <cell r="F1771">
            <v>4.25</v>
          </cell>
          <cell r="G1771">
            <v>14.38</v>
          </cell>
          <cell r="H1771">
            <v>0.42</v>
          </cell>
        </row>
        <row r="1772">
          <cell r="C1772" t="str">
            <v>LUVA PVC ROSQUEAVEL AGUA FRIA 4" - FORNECIMENTO E INSTALACAO</v>
          </cell>
          <cell r="D1772" t="str">
            <v>UN</v>
          </cell>
          <cell r="E1772">
            <v>16.8</v>
          </cell>
          <cell r="F1772">
            <v>5.0599999999999996</v>
          </cell>
          <cell r="G1772">
            <v>21.86</v>
          </cell>
          <cell r="H1772">
            <v>0.5</v>
          </cell>
        </row>
        <row r="1773">
          <cell r="C1773" t="str">
            <v>LUVA PVC SOLDAVEL AGUA FRIA 20MM - FORNECIMENTO E INSTALACAO</v>
          </cell>
          <cell r="D1773" t="str">
            <v>UN</v>
          </cell>
          <cell r="E1773">
            <v>0.67</v>
          </cell>
          <cell r="F1773">
            <v>1.83</v>
          </cell>
          <cell r="G1773">
            <v>2.5</v>
          </cell>
          <cell r="H1773">
            <v>0.18</v>
          </cell>
        </row>
        <row r="1774">
          <cell r="C1774" t="str">
            <v>LUVA PVC SOLDAVEL AGUA FRIA 25MM - FORNECIMENTO E INSTALACAO</v>
          </cell>
          <cell r="D1774" t="str">
            <v>UN</v>
          </cell>
          <cell r="E1774">
            <v>0.93</v>
          </cell>
          <cell r="F1774">
            <v>1.83</v>
          </cell>
          <cell r="G1774">
            <v>2.76</v>
          </cell>
          <cell r="H1774">
            <v>0.18</v>
          </cell>
        </row>
        <row r="1775">
          <cell r="C1775" t="str">
            <v>LUVA PVC SOLDAVEL AGUA FRIA 32MM - FORNECIMENTO E INSTALACAO</v>
          </cell>
          <cell r="D1775" t="str">
            <v>UN</v>
          </cell>
          <cell r="E1775">
            <v>1.49</v>
          </cell>
          <cell r="F1775">
            <v>2.2200000000000002</v>
          </cell>
          <cell r="G1775">
            <v>3.71</v>
          </cell>
          <cell r="H1775">
            <v>0.22</v>
          </cell>
        </row>
        <row r="1776">
          <cell r="C1776" t="str">
            <v>LUVA PVC SOLDAVEL AGUA FRIA 40MM - FORNECIMENTO E INSTALACAO</v>
          </cell>
          <cell r="D1776" t="str">
            <v>UN</v>
          </cell>
          <cell r="E1776">
            <v>3.04</v>
          </cell>
          <cell r="F1776">
            <v>2.63</v>
          </cell>
          <cell r="G1776">
            <v>5.67</v>
          </cell>
          <cell r="H1776">
            <v>0.26</v>
          </cell>
        </row>
        <row r="1777">
          <cell r="C1777" t="str">
            <v>LUVA PVC SOLDAVEL AGUA FRIA 50MM - FORNECIMENTO E INSTALACAO</v>
          </cell>
          <cell r="D1777" t="str">
            <v>UN</v>
          </cell>
          <cell r="E1777">
            <v>3.26</v>
          </cell>
          <cell r="F1777">
            <v>2.83</v>
          </cell>
          <cell r="G1777">
            <v>6.09</v>
          </cell>
          <cell r="H1777">
            <v>0.14000000000000001</v>
          </cell>
        </row>
        <row r="1778">
          <cell r="C1778" t="str">
            <v>LUVA PVC SOLDAVEL AGUA FRIA 60MM - FORNECIMENTO E INSTALACAO</v>
          </cell>
          <cell r="D1778" t="str">
            <v>UN</v>
          </cell>
          <cell r="E1778">
            <v>10.14</v>
          </cell>
          <cell r="F1778">
            <v>2.83</v>
          </cell>
          <cell r="G1778">
            <v>12.97</v>
          </cell>
          <cell r="H1778">
            <v>0.28000000000000003</v>
          </cell>
        </row>
        <row r="1779">
          <cell r="C1779" t="str">
            <v>LUVA PVC SOLDAVEL AGUA FRIA 75MM - FORNECIMENTO E INSTALACAO</v>
          </cell>
          <cell r="D1779" t="str">
            <v>UN</v>
          </cell>
          <cell r="E1779">
            <v>13.36</v>
          </cell>
          <cell r="F1779">
            <v>3.23</v>
          </cell>
          <cell r="G1779">
            <v>16.59</v>
          </cell>
          <cell r="H1779">
            <v>0.32</v>
          </cell>
        </row>
        <row r="1780">
          <cell r="C1780" t="str">
            <v>LUVA PVC SOLDAVEL AGUA FRIA 85MM - FORNECIMENTO E INSTALACAO</v>
          </cell>
          <cell r="D1780" t="str">
            <v>UN</v>
          </cell>
          <cell r="E1780">
            <v>34.58</v>
          </cell>
          <cell r="F1780">
            <v>3.64</v>
          </cell>
          <cell r="G1780">
            <v>38.22</v>
          </cell>
          <cell r="H1780">
            <v>0.36</v>
          </cell>
        </row>
        <row r="1781">
          <cell r="C1781" t="str">
            <v>LUVA PVC SOLDAVEL AGUA FRIA 110MM - FORNECIMENTO E INSTALACAO</v>
          </cell>
          <cell r="D1781" t="str">
            <v>UN</v>
          </cell>
          <cell r="E1781">
            <v>46.96</v>
          </cell>
          <cell r="F1781">
            <v>4.25</v>
          </cell>
          <cell r="G1781">
            <v>51.21</v>
          </cell>
          <cell r="H1781">
            <v>0.42</v>
          </cell>
        </row>
        <row r="1782">
          <cell r="C1782" t="str">
            <v>LUVA PVC SOLDAVEL COM ROSCA AGUA FRIA 20MMX1/2" - FORNECIMENTO E INSTALACAO</v>
          </cell>
          <cell r="D1782" t="str">
            <v>UN</v>
          </cell>
          <cell r="E1782">
            <v>0.74</v>
          </cell>
          <cell r="F1782">
            <v>3.14</v>
          </cell>
          <cell r="G1782">
            <v>3.88</v>
          </cell>
          <cell r="H1782">
            <v>0.3</v>
          </cell>
        </row>
        <row r="1783">
          <cell r="C1783" t="str">
            <v>LUVA PVC SOLDAVEL COM ROSCA AGUA FRIA 25MMX3/4" - FORNECIMENTO E INSTALACAO</v>
          </cell>
          <cell r="D1783" t="str">
            <v>UN</v>
          </cell>
          <cell r="E1783">
            <v>0.9</v>
          </cell>
          <cell r="F1783">
            <v>3.14</v>
          </cell>
          <cell r="G1783">
            <v>4.04</v>
          </cell>
          <cell r="H1783">
            <v>0.3</v>
          </cell>
        </row>
        <row r="1784">
          <cell r="C1784" t="str">
            <v>LUVA PVC SOLDAVEL COM ROSCA AGUA FRIA 25MMX1/2" - FORNECIMENTO E INSTALACAO</v>
          </cell>
          <cell r="D1784" t="str">
            <v>UN</v>
          </cell>
          <cell r="E1784">
            <v>1.25</v>
          </cell>
          <cell r="F1784">
            <v>3.14</v>
          </cell>
          <cell r="G1784">
            <v>4.3899999999999997</v>
          </cell>
          <cell r="H1784">
            <v>0.3</v>
          </cell>
        </row>
        <row r="1785">
          <cell r="C1785" t="str">
            <v>LUVA PVC SOLDAVEL COM ROSCA AGUA FRIA 32MMX1" - FORNECIMENTO E INSTALACAO</v>
          </cell>
          <cell r="D1785" t="str">
            <v>UN</v>
          </cell>
          <cell r="E1785">
            <v>2.5499999999999998</v>
          </cell>
          <cell r="F1785">
            <v>3.14</v>
          </cell>
          <cell r="G1785">
            <v>5.69</v>
          </cell>
          <cell r="H1785">
            <v>0.3</v>
          </cell>
        </row>
        <row r="1786">
          <cell r="C1786" t="str">
            <v>LUVA PVC SOLDAVEL COM ROSCA AGUA FRIA 40MMX1.1/4" - FORNECIMENTO E INSTALACAO</v>
          </cell>
          <cell r="D1786" t="str">
            <v>UN</v>
          </cell>
          <cell r="E1786">
            <v>7.04</v>
          </cell>
          <cell r="F1786">
            <v>5.23</v>
          </cell>
          <cell r="G1786">
            <v>12.27</v>
          </cell>
          <cell r="H1786">
            <v>0.5</v>
          </cell>
        </row>
        <row r="1787">
          <cell r="C1787" t="str">
            <v>LUVA PVC SOLDAVEL COM ROSCA AGUA FRIA 50MMX1.1/2" - FORNECIMENTO E INSTALACAO</v>
          </cell>
          <cell r="D1787" t="str">
            <v>UN</v>
          </cell>
          <cell r="E1787">
            <v>17.03</v>
          </cell>
          <cell r="F1787">
            <v>5.23</v>
          </cell>
          <cell r="G1787">
            <v>22.26</v>
          </cell>
          <cell r="H1787">
            <v>0.5</v>
          </cell>
        </row>
        <row r="1788">
          <cell r="C1788" t="str">
            <v>LUVA PVC SOLDAVEL COM ROSCA METALICA AGUA FRIA 25MMX1/2" - FORNECIMENTO E INSTALACAO</v>
          </cell>
          <cell r="D1788" t="str">
            <v>UN</v>
          </cell>
          <cell r="E1788">
            <v>3.62</v>
          </cell>
          <cell r="F1788">
            <v>1.89</v>
          </cell>
          <cell r="G1788">
            <v>5.51</v>
          </cell>
          <cell r="H1788">
            <v>0.18</v>
          </cell>
        </row>
        <row r="1789">
          <cell r="C1789" t="str">
            <v>NIPLE DE PVC ROSQUEAVEL AGUA FRIA 1/2" - FORNECIMENTO E INSTALACAO</v>
          </cell>
          <cell r="D1789" t="str">
            <v>UN</v>
          </cell>
          <cell r="E1789">
            <v>0.51</v>
          </cell>
          <cell r="F1789">
            <v>2.4300000000000002</v>
          </cell>
          <cell r="G1789">
            <v>2.94</v>
          </cell>
          <cell r="H1789">
            <v>0.24</v>
          </cell>
        </row>
        <row r="1790">
          <cell r="C1790" t="str">
            <v>NIPLE DE PVC ROSQUEAVEL AGUA FRIA 1" - FORNECIMENTO E INSTALACAO</v>
          </cell>
          <cell r="D1790" t="str">
            <v>UN</v>
          </cell>
          <cell r="E1790">
            <v>1.2</v>
          </cell>
          <cell r="F1790">
            <v>2.83</v>
          </cell>
          <cell r="G1790">
            <v>4.03</v>
          </cell>
          <cell r="H1790">
            <v>0.28000000000000003</v>
          </cell>
        </row>
        <row r="1791">
          <cell r="C1791" t="str">
            <v>NIPLE DE PVC ROSQUEAVEL AGUA FRIA 2" - FORNECIMENTO E INSTALACAO</v>
          </cell>
          <cell r="D1791" t="str">
            <v>UN</v>
          </cell>
          <cell r="E1791">
            <v>5.01</v>
          </cell>
          <cell r="F1791">
            <v>3.44</v>
          </cell>
          <cell r="G1791">
            <v>8.4499999999999993</v>
          </cell>
          <cell r="H1791">
            <v>0.34</v>
          </cell>
        </row>
        <row r="1792">
          <cell r="C1792" t="str">
            <v>REDUCAO DE PVC ROSQUEAVEL AGUA FRIA 3/4X1/2" - FORNECIMENTO E INSTALACAO</v>
          </cell>
          <cell r="D1792" t="str">
            <v>UN</v>
          </cell>
          <cell r="E1792">
            <v>0.57999999999999996</v>
          </cell>
          <cell r="F1792">
            <v>2.02</v>
          </cell>
          <cell r="G1792">
            <v>2.6</v>
          </cell>
          <cell r="H1792">
            <v>0.2</v>
          </cell>
        </row>
        <row r="1793">
          <cell r="C1793" t="str">
            <v>REDUCAO DE PVC ROSQUEAVEL AGUA FRIA 1X3/4" - FORNECIMENTO E INSTALACAO</v>
          </cell>
          <cell r="D1793" t="str">
            <v>UN</v>
          </cell>
          <cell r="E1793">
            <v>1.35</v>
          </cell>
          <cell r="F1793">
            <v>2.2200000000000002</v>
          </cell>
          <cell r="G1793">
            <v>3.57</v>
          </cell>
          <cell r="H1793">
            <v>0.22</v>
          </cell>
        </row>
        <row r="1794">
          <cell r="C1794" t="str">
            <v>REDUCAO DE PVC ROSQUEAVEL AGUA FRIA 1X1/2" - FORNECIMENTO E INSTALACAO</v>
          </cell>
          <cell r="D1794" t="str">
            <v>UN</v>
          </cell>
          <cell r="E1794">
            <v>1.64</v>
          </cell>
          <cell r="F1794">
            <v>2.2200000000000002</v>
          </cell>
          <cell r="G1794">
            <v>3.86</v>
          </cell>
          <cell r="H1794">
            <v>0.22</v>
          </cell>
        </row>
        <row r="1795">
          <cell r="C1795" t="str">
            <v>REDUCAO DE PVC ROSQUEAVEL AGUA FRIA 1.1/4X3/4" - FORNECIMENTO E INSTALACAO</v>
          </cell>
          <cell r="D1795" t="str">
            <v>UN</v>
          </cell>
          <cell r="E1795">
            <v>1.73</v>
          </cell>
          <cell r="F1795">
            <v>3.04</v>
          </cell>
          <cell r="G1795">
            <v>4.7699999999999996</v>
          </cell>
          <cell r="H1795">
            <v>0.3</v>
          </cell>
        </row>
        <row r="1796">
          <cell r="C1796" t="str">
            <v>REDUCAO DE PVC ROSQUEAVEL AGUA FRIA 1.1/4X1" - FORNECIMENTO E INSTALACAO</v>
          </cell>
          <cell r="D1796" t="str">
            <v>UN</v>
          </cell>
          <cell r="E1796">
            <v>1.81</v>
          </cell>
          <cell r="F1796">
            <v>3.44</v>
          </cell>
          <cell r="G1796">
            <v>5.25</v>
          </cell>
          <cell r="H1796">
            <v>0.34</v>
          </cell>
        </row>
        <row r="1797">
          <cell r="C1797" t="str">
            <v>REDUCAO DE PVC ROSQUEAVEL AGUA FRIA 1.1/2X3/4" - FORNECIMENTO E INSTALACAO</v>
          </cell>
          <cell r="D1797" t="str">
            <v>UN</v>
          </cell>
          <cell r="E1797">
            <v>3.85</v>
          </cell>
          <cell r="F1797">
            <v>4.25</v>
          </cell>
          <cell r="G1797">
            <v>8.1</v>
          </cell>
          <cell r="H1797">
            <v>0.42</v>
          </cell>
        </row>
        <row r="1798">
          <cell r="C1798" t="str">
            <v>REDUCAO DE PVC ROSQUEAVEL AGUA FRIA 1.1/2X1" - FORNECIMENTO E INSTALACAO</v>
          </cell>
          <cell r="D1798" t="str">
            <v>UN</v>
          </cell>
          <cell r="E1798">
            <v>3.7</v>
          </cell>
          <cell r="F1798">
            <v>5.0599999999999996</v>
          </cell>
          <cell r="G1798">
            <v>8.76</v>
          </cell>
          <cell r="H1798">
            <v>0.5</v>
          </cell>
        </row>
        <row r="1799">
          <cell r="C1799" t="str">
            <v>REDUCAO DE PVC ROSQUEAVEL AGUA FRIA 1.1/2X1.1/4" - FORNECIMENTO E INSTALACAO</v>
          </cell>
          <cell r="D1799" t="str">
            <v>UN</v>
          </cell>
          <cell r="E1799">
            <v>2.25</v>
          </cell>
          <cell r="F1799">
            <v>5.47</v>
          </cell>
          <cell r="G1799">
            <v>7.72</v>
          </cell>
          <cell r="H1799">
            <v>0.54</v>
          </cell>
        </row>
        <row r="1800">
          <cell r="C1800" t="str">
            <v>REDUCAO DE PVC ROSQUEAVEL AGUA FRIA 2X1" - FORNECIMENTO E INSTALACAO</v>
          </cell>
          <cell r="D1800" t="str">
            <v>UN</v>
          </cell>
          <cell r="E1800">
            <v>6.63</v>
          </cell>
          <cell r="F1800">
            <v>5.86</v>
          </cell>
          <cell r="G1800">
            <v>12.49</v>
          </cell>
          <cell r="H1800">
            <v>0.57999999999999996</v>
          </cell>
        </row>
        <row r="1801">
          <cell r="C1801" t="str">
            <v>REDUCAO DE PVC ROSQUEAVEL AGUA FRIA 2X1.1/2" - FORNECIMENTO E INSTALACAO</v>
          </cell>
          <cell r="D1801" t="str">
            <v>UN</v>
          </cell>
          <cell r="E1801">
            <v>4.96</v>
          </cell>
          <cell r="F1801">
            <v>6.88</v>
          </cell>
          <cell r="G1801">
            <v>11.84</v>
          </cell>
          <cell r="H1801">
            <v>0.68</v>
          </cell>
        </row>
        <row r="1802">
          <cell r="C1802" t="str">
            <v>REDUCAO DE PVC ROSQUEAVEL AGUA FRIA 2X1.1/4" - FORNECIMENTO E INSTALACAO</v>
          </cell>
          <cell r="D1802" t="str">
            <v>UN</v>
          </cell>
          <cell r="E1802">
            <v>5.57</v>
          </cell>
          <cell r="F1802">
            <v>6.27</v>
          </cell>
          <cell r="G1802">
            <v>11.84</v>
          </cell>
          <cell r="H1802">
            <v>0.62</v>
          </cell>
        </row>
        <row r="1803">
          <cell r="C1803" t="str">
            <v>REDUCAO DE PVC SOLDAVEL AGUA FRIA 32X20MM - FORNECIMENTO E INSTALACAO</v>
          </cell>
          <cell r="D1803" t="str">
            <v>UN</v>
          </cell>
          <cell r="E1803">
            <v>1.0900000000000001</v>
          </cell>
          <cell r="F1803">
            <v>2.02</v>
          </cell>
          <cell r="G1803">
            <v>3.11</v>
          </cell>
          <cell r="H1803">
            <v>0.2</v>
          </cell>
        </row>
        <row r="1804">
          <cell r="C1804" t="str">
            <v>REDUCAO DE PVC SOLDAVEL AGUA FRIA 40X20MM - FORNECIMENTO E INSTALACAO</v>
          </cell>
          <cell r="D1804" t="str">
            <v>UN</v>
          </cell>
          <cell r="E1804">
            <v>1.75</v>
          </cell>
          <cell r="F1804">
            <v>2.02</v>
          </cell>
          <cell r="G1804">
            <v>3.77</v>
          </cell>
          <cell r="H1804">
            <v>0.2</v>
          </cell>
        </row>
        <row r="1805">
          <cell r="C1805" t="str">
            <v>REDUCAO DE PVC SOLDAVEL AGUA FRIA 40X25MM - FORNECIMENTO E INSTALACAO</v>
          </cell>
          <cell r="D1805" t="str">
            <v>UN</v>
          </cell>
          <cell r="E1805">
            <v>1.89</v>
          </cell>
          <cell r="F1805">
            <v>2.4300000000000002</v>
          </cell>
          <cell r="G1805">
            <v>4.32</v>
          </cell>
          <cell r="H1805">
            <v>0.24</v>
          </cell>
        </row>
        <row r="1806">
          <cell r="C1806" t="str">
            <v>REDUCAO DE PVC SOLDAVEL AGUA FRIA 50X20MM - FORNECIMENTO E INSTALACAO</v>
          </cell>
          <cell r="D1806" t="str">
            <v>UN</v>
          </cell>
          <cell r="E1806">
            <v>2.13</v>
          </cell>
          <cell r="F1806">
            <v>2.83</v>
          </cell>
          <cell r="G1806">
            <v>4.96</v>
          </cell>
          <cell r="H1806">
            <v>0.28000000000000003</v>
          </cell>
        </row>
        <row r="1807">
          <cell r="C1807" t="str">
            <v>REDUCAO DE PVC SOLDAVEL AGUA FRIA 50X25MM - FORNECIMENTO E INSTALACAO</v>
          </cell>
          <cell r="D1807" t="str">
            <v>UN</v>
          </cell>
          <cell r="E1807">
            <v>2.3199999999999998</v>
          </cell>
          <cell r="F1807">
            <v>3.04</v>
          </cell>
          <cell r="G1807">
            <v>5.36</v>
          </cell>
          <cell r="H1807">
            <v>0.3</v>
          </cell>
        </row>
        <row r="1808">
          <cell r="C1808" t="str">
            <v>REDUCAO DE PVC SOLDAVEL AGUA FRIA 50X32MM - FORNECIMENTO E INSTALACAO</v>
          </cell>
          <cell r="D1808" t="str">
            <v>UN</v>
          </cell>
          <cell r="E1808">
            <v>3.18</v>
          </cell>
          <cell r="F1808">
            <v>3.04</v>
          </cell>
          <cell r="G1808">
            <v>6.22</v>
          </cell>
          <cell r="H1808">
            <v>0.3</v>
          </cell>
        </row>
        <row r="1809">
          <cell r="C1809" t="str">
            <v>REDUCAO DE PVC SOLDAVEL AGUA FRIA 60X25MM - FORNECIMENTO E INSTALACAO</v>
          </cell>
          <cell r="D1809" t="str">
            <v>UN</v>
          </cell>
          <cell r="E1809">
            <v>5.19</v>
          </cell>
          <cell r="F1809">
            <v>3.44</v>
          </cell>
          <cell r="G1809">
            <v>8.6300000000000008</v>
          </cell>
          <cell r="H1809">
            <v>0.34</v>
          </cell>
        </row>
        <row r="1810">
          <cell r="C1810" t="str">
            <v>REDUCAO DE PVC SOLDAVEL AGUA FRIA 60X32MM - FORNECIMENTO E INSTALACAO</v>
          </cell>
          <cell r="D1810" t="str">
            <v>UN</v>
          </cell>
          <cell r="E1810">
            <v>6.39</v>
          </cell>
          <cell r="F1810">
            <v>3.84</v>
          </cell>
          <cell r="G1810">
            <v>10.23</v>
          </cell>
          <cell r="H1810">
            <v>0.38</v>
          </cell>
        </row>
        <row r="1811">
          <cell r="C1811" t="str">
            <v>REDUCAO DE PVC SOLDAVEL AGUA FRIA 60X40MM - FORNECIMENTO E INSTALACAO</v>
          </cell>
          <cell r="D1811" t="str">
            <v>UN</v>
          </cell>
          <cell r="E1811">
            <v>7.16</v>
          </cell>
          <cell r="F1811">
            <v>4.45</v>
          </cell>
          <cell r="G1811">
            <v>11.61</v>
          </cell>
          <cell r="H1811">
            <v>0.44</v>
          </cell>
        </row>
        <row r="1812">
          <cell r="C1812" t="str">
            <v>REDUCAO DE PVC SOLDAVEL AGUA FRIA 60X50MM - FORNECIMENTO E INSTALACAO</v>
          </cell>
          <cell r="D1812" t="str">
            <v>UN</v>
          </cell>
          <cell r="E1812">
            <v>9.14</v>
          </cell>
          <cell r="F1812">
            <v>4.8499999999999996</v>
          </cell>
          <cell r="G1812">
            <v>13.99</v>
          </cell>
          <cell r="H1812">
            <v>0.48</v>
          </cell>
        </row>
        <row r="1813">
          <cell r="C1813" t="str">
            <v>REDUCAO DE PVC SOLDAVEL AGUA FRIA 75X50MM - FORNECIMENTO E INSTALACAO</v>
          </cell>
          <cell r="D1813" t="str">
            <v>UN</v>
          </cell>
          <cell r="E1813">
            <v>10.27</v>
          </cell>
          <cell r="F1813">
            <v>5.47</v>
          </cell>
          <cell r="G1813">
            <v>15.74</v>
          </cell>
          <cell r="H1813">
            <v>0.54</v>
          </cell>
        </row>
        <row r="1814">
          <cell r="C1814" t="str">
            <v>REDUCAO DE PVC SOLDAVEL AGUA FRIA 85X60MM - FORNECIMENTO E INSTALACAO</v>
          </cell>
          <cell r="D1814" t="str">
            <v>UN</v>
          </cell>
          <cell r="E1814">
            <v>11.34</v>
          </cell>
          <cell r="F1814">
            <v>6.07</v>
          </cell>
          <cell r="G1814">
            <v>17.41</v>
          </cell>
          <cell r="H1814">
            <v>0.6</v>
          </cell>
        </row>
        <row r="1815">
          <cell r="C1815" t="str">
            <v>REDUCAO DE PVC SOLDAVEL AGUA FRIA 110X60MM - FORNECIMENTO E INSTALACAO</v>
          </cell>
          <cell r="D1815" t="str">
            <v>UN</v>
          </cell>
          <cell r="E1815">
            <v>15.8</v>
          </cell>
          <cell r="F1815">
            <v>6.88</v>
          </cell>
          <cell r="G1815">
            <v>22.68</v>
          </cell>
          <cell r="H1815">
            <v>0.68</v>
          </cell>
        </row>
        <row r="1816">
          <cell r="C1816" t="str">
            <v>REDUCAO DE PVC SOLDAVEL AGUA FRIA 110X75MM - FORNECIMENTO E INSTALACAO</v>
          </cell>
          <cell r="D1816" t="str">
            <v>UN</v>
          </cell>
          <cell r="E1816">
            <v>18.04</v>
          </cell>
          <cell r="F1816">
            <v>8.1</v>
          </cell>
          <cell r="G1816">
            <v>26.14</v>
          </cell>
          <cell r="H1816">
            <v>0.8</v>
          </cell>
        </row>
        <row r="1817">
          <cell r="C1817" t="str">
            <v>TE DE PVC ROSQUEAVEL AGUA FRIA 1/2" - FORNECIMENTO E INSTALACAO</v>
          </cell>
          <cell r="D1817" t="str">
            <v>UN</v>
          </cell>
          <cell r="E1817">
            <v>1.24</v>
          </cell>
          <cell r="F1817">
            <v>3.64</v>
          </cell>
          <cell r="G1817">
            <v>4.88</v>
          </cell>
          <cell r="H1817">
            <v>0.36</v>
          </cell>
        </row>
        <row r="1818">
          <cell r="C1818" t="str">
            <v>TE DE PVC ROSQUEAVEL AGUA FRIA 3/4" - FORNECIMENTO E INSTALACAO</v>
          </cell>
          <cell r="D1818" t="str">
            <v>UN</v>
          </cell>
          <cell r="E1818">
            <v>1.48</v>
          </cell>
          <cell r="F1818">
            <v>4.05</v>
          </cell>
          <cell r="G1818">
            <v>5.53</v>
          </cell>
          <cell r="H1818">
            <v>0.4</v>
          </cell>
        </row>
        <row r="1819">
          <cell r="C1819" t="str">
            <v>TE DE PVC ROSQUEAVEL AGUA FRIA 1" - FORNECIMENTO E INSTALACAO</v>
          </cell>
          <cell r="D1819" t="str">
            <v>UN</v>
          </cell>
          <cell r="E1819">
            <v>4.84</v>
          </cell>
          <cell r="F1819">
            <v>4.45</v>
          </cell>
          <cell r="G1819">
            <v>9.2899999999999991</v>
          </cell>
          <cell r="H1819">
            <v>0.44</v>
          </cell>
        </row>
        <row r="1820">
          <cell r="C1820" t="str">
            <v>TE DE PVC ROSQUEAVEL AGUA FRIA 1.1/4" - FORNECIMENTO E INSTALACAO</v>
          </cell>
          <cell r="D1820" t="str">
            <v>UN</v>
          </cell>
          <cell r="E1820">
            <v>8.2799999999999994</v>
          </cell>
          <cell r="F1820">
            <v>5.67</v>
          </cell>
          <cell r="G1820">
            <v>13.95</v>
          </cell>
          <cell r="H1820">
            <v>0.56000000000000005</v>
          </cell>
        </row>
        <row r="1821">
          <cell r="C1821" t="str">
            <v>TE DE PVC ROSQUEAVEL AGUA FRIA 1.1/2" - FORNECIMENTO E INSTALACAO</v>
          </cell>
          <cell r="D1821" t="str">
            <v>UN</v>
          </cell>
          <cell r="E1821">
            <v>8.94</v>
          </cell>
          <cell r="F1821">
            <v>6.27</v>
          </cell>
          <cell r="G1821">
            <v>15.21</v>
          </cell>
          <cell r="H1821">
            <v>0.62</v>
          </cell>
        </row>
        <row r="1822">
          <cell r="C1822" t="str">
            <v>TE DE PVC ROSQUEAVEL AGUA FRIA 2" - FORNECIMENTO E INSTALACAO</v>
          </cell>
          <cell r="D1822" t="str">
            <v>UN</v>
          </cell>
          <cell r="E1822">
            <v>16.22</v>
          </cell>
          <cell r="F1822">
            <v>6.88</v>
          </cell>
          <cell r="G1822">
            <v>23.1</v>
          </cell>
          <cell r="H1822">
            <v>0.68</v>
          </cell>
        </row>
        <row r="1823">
          <cell r="C1823" t="str">
            <v>TE REDUCAO PVC ROSQUEAVEL AGUA FRIA 1X3/4" - FORNECIMENTO E INSTALACAO</v>
          </cell>
          <cell r="D1823" t="str">
            <v>UN</v>
          </cell>
          <cell r="E1823">
            <v>4.03</v>
          </cell>
          <cell r="F1823">
            <v>4.8499999999999996</v>
          </cell>
          <cell r="G1823">
            <v>8.8800000000000008</v>
          </cell>
          <cell r="H1823">
            <v>0.48</v>
          </cell>
        </row>
        <row r="1824">
          <cell r="C1824" t="str">
            <v>TE REDUCAO PVC ROSQUEAVEL AGUA FRIA 1.1/2X3/4" - FORNECIMENTO E INSTALACAO</v>
          </cell>
          <cell r="D1824" t="str">
            <v>UN</v>
          </cell>
          <cell r="E1824">
            <v>7.35</v>
          </cell>
          <cell r="F1824">
            <v>6.07</v>
          </cell>
          <cell r="G1824">
            <v>13.42</v>
          </cell>
          <cell r="H1824">
            <v>0.6</v>
          </cell>
        </row>
        <row r="1825">
          <cell r="C1825" t="str">
            <v>TE REDUCAO PVC ROSQUEAVEL AGUA FRIA 3/4X1/2" - FORNECIMENTO E INSTALACAO</v>
          </cell>
          <cell r="D1825" t="str">
            <v>UN</v>
          </cell>
          <cell r="E1825">
            <v>2.73</v>
          </cell>
          <cell r="F1825">
            <v>4.05</v>
          </cell>
          <cell r="G1825">
            <v>6.78</v>
          </cell>
          <cell r="H1825">
            <v>0.4</v>
          </cell>
        </row>
        <row r="1826">
          <cell r="C1826" t="str">
            <v>TE DE PVC SOLDAVEL AGUA FRIA 20MM - FORNECIMENTO E INSTALACAO</v>
          </cell>
          <cell r="D1826" t="str">
            <v>UN</v>
          </cell>
          <cell r="E1826">
            <v>0.92</v>
          </cell>
          <cell r="F1826">
            <v>3.44</v>
          </cell>
          <cell r="G1826">
            <v>4.3600000000000003</v>
          </cell>
          <cell r="H1826">
            <v>0.34</v>
          </cell>
        </row>
        <row r="1827">
          <cell r="C1827" t="str">
            <v>TE DE PVC SOLDAVEL AGUA FRIA 25MM - FORNECIMENTO E INSTALACAO</v>
          </cell>
          <cell r="D1827" t="str">
            <v>UN</v>
          </cell>
          <cell r="E1827">
            <v>1.1000000000000001</v>
          </cell>
          <cell r="F1827">
            <v>3.64</v>
          </cell>
          <cell r="G1827">
            <v>4.74</v>
          </cell>
          <cell r="H1827">
            <v>0.36</v>
          </cell>
        </row>
        <row r="1828">
          <cell r="C1828" t="str">
            <v>TE DE PVC SOLDAVEL AGUA FRIA 32MM - FORNECIMENTO E INSTALACAO</v>
          </cell>
          <cell r="D1828" t="str">
            <v>UN</v>
          </cell>
          <cell r="E1828">
            <v>2.42</v>
          </cell>
          <cell r="F1828">
            <v>3.84</v>
          </cell>
          <cell r="G1828">
            <v>6.26</v>
          </cell>
          <cell r="H1828">
            <v>0.38</v>
          </cell>
        </row>
        <row r="1829">
          <cell r="C1829" t="str">
            <v>TE DE PVC SOLDAVEL AGUA FRIA 40MM - FORNECIMENTO E INSTALACAO</v>
          </cell>
          <cell r="D1829" t="str">
            <v>UN</v>
          </cell>
          <cell r="E1829">
            <v>5.54</v>
          </cell>
          <cell r="F1829">
            <v>4.6500000000000004</v>
          </cell>
          <cell r="G1829">
            <v>10.19</v>
          </cell>
          <cell r="H1829">
            <v>0.46</v>
          </cell>
        </row>
        <row r="1830">
          <cell r="C1830" t="str">
            <v>TE DE PVC SOLDAVEL AGUA FRIA 50MM - FORNECIMENTO E INSTALACAO</v>
          </cell>
          <cell r="D1830" t="str">
            <v>UN</v>
          </cell>
          <cell r="E1830">
            <v>6</v>
          </cell>
          <cell r="F1830">
            <v>5.47</v>
          </cell>
          <cell r="G1830">
            <v>11.47</v>
          </cell>
          <cell r="H1830">
            <v>0.54</v>
          </cell>
        </row>
        <row r="1831">
          <cell r="C1831" t="str">
            <v>TE DE PVC SOLDAVEL AGUA FRIA 60MM - FORNECIMENTO E INSTALACAO</v>
          </cell>
          <cell r="D1831" t="str">
            <v>UN</v>
          </cell>
          <cell r="E1831">
            <v>20.62</v>
          </cell>
          <cell r="F1831">
            <v>6.07</v>
          </cell>
          <cell r="G1831">
            <v>26.69</v>
          </cell>
          <cell r="H1831">
            <v>0.6</v>
          </cell>
        </row>
        <row r="1832">
          <cell r="C1832" t="str">
            <v>TE DE PVC SOLDAVEL AGUA FRIA 75MM - FORNECIMENTO E INSTALACAO</v>
          </cell>
          <cell r="D1832" t="str">
            <v>UN</v>
          </cell>
          <cell r="E1832">
            <v>33.68</v>
          </cell>
          <cell r="F1832">
            <v>7.69</v>
          </cell>
          <cell r="G1832">
            <v>41.37</v>
          </cell>
          <cell r="H1832">
            <v>0.76</v>
          </cell>
        </row>
        <row r="1833">
          <cell r="C1833" t="str">
            <v>TE DE PVC SOLDAVEL AGUA FRIA 85MM - FORNECIMENTO E INSTALACAO</v>
          </cell>
          <cell r="D1833" t="str">
            <v>UN</v>
          </cell>
          <cell r="E1833">
            <v>46.2</v>
          </cell>
          <cell r="F1833">
            <v>8.6999999999999993</v>
          </cell>
          <cell r="G1833">
            <v>54.9</v>
          </cell>
          <cell r="H1833">
            <v>0.86</v>
          </cell>
        </row>
        <row r="1834">
          <cell r="C1834" t="str">
            <v>TE DE PVC SOLDAVEL AGUA FRIA 110MM - FORNECIMENTO E INSTALACAO</v>
          </cell>
          <cell r="D1834" t="str">
            <v>UN</v>
          </cell>
          <cell r="E1834">
            <v>94.06</v>
          </cell>
          <cell r="F1834">
            <v>10.119999999999999</v>
          </cell>
          <cell r="G1834">
            <v>104.18</v>
          </cell>
          <cell r="H1834">
            <v>1</v>
          </cell>
        </row>
        <row r="1835">
          <cell r="C1835" t="str">
            <v>TE PVC SOLDAVEL COM ROSCA AGUA FRIA 20MMX20MMX1/2" - FORNECIMENTO E INSTALACAO</v>
          </cell>
          <cell r="D1835" t="str">
            <v>UN</v>
          </cell>
          <cell r="E1835">
            <v>1.76</v>
          </cell>
          <cell r="F1835">
            <v>2.2599999999999998</v>
          </cell>
          <cell r="G1835">
            <v>4.0199999999999996</v>
          </cell>
          <cell r="H1835">
            <v>0.216</v>
          </cell>
        </row>
        <row r="1836">
          <cell r="C1836" t="str">
            <v>TE PVC SOLDAVEL COM ROSCA AGUA FRIA 25MMX25MMX1/2" - FORNECIMENTO E INSTALACAO</v>
          </cell>
          <cell r="D1836" t="str">
            <v>UN</v>
          </cell>
          <cell r="E1836">
            <v>2.71</v>
          </cell>
          <cell r="F1836">
            <v>2.2599999999999998</v>
          </cell>
          <cell r="G1836">
            <v>4.97</v>
          </cell>
          <cell r="H1836">
            <v>0.216</v>
          </cell>
        </row>
        <row r="1837">
          <cell r="C1837" t="str">
            <v>TE PVC SOLDAVEL COM ROSCA AGUA FRIA 32MMX32MMX3/4" - FORNECIMENTO E INSTALACAO</v>
          </cell>
          <cell r="D1837" t="str">
            <v>UN</v>
          </cell>
          <cell r="E1837">
            <v>6.42</v>
          </cell>
          <cell r="F1837">
            <v>2.2599999999999998</v>
          </cell>
          <cell r="G1837">
            <v>8.68</v>
          </cell>
          <cell r="H1837">
            <v>0.216</v>
          </cell>
        </row>
        <row r="1838">
          <cell r="C1838" t="str">
            <v>TE PVC SOLDAVEL COM ROSCA METALICA AGUA FRIA 20MMX20MMX1/2" - FORNECIMENTO E INSTALACAO</v>
          </cell>
          <cell r="D1838" t="str">
            <v>UN</v>
          </cell>
          <cell r="E1838">
            <v>5.5</v>
          </cell>
          <cell r="F1838">
            <v>3.98</v>
          </cell>
          <cell r="G1838">
            <v>9.48</v>
          </cell>
          <cell r="H1838">
            <v>0.38</v>
          </cell>
        </row>
        <row r="1839">
          <cell r="C1839" t="str">
            <v>TE PVC SOLDAVEL COM ROSCA METALICA AGUA FRIA 25MMX25MMX3/4" - FORNECIMENTO E INSTALACAO</v>
          </cell>
          <cell r="D1839" t="str">
            <v>UN</v>
          </cell>
          <cell r="E1839">
            <v>6.24</v>
          </cell>
          <cell r="F1839">
            <v>3.98</v>
          </cell>
          <cell r="G1839">
            <v>10.220000000000001</v>
          </cell>
          <cell r="H1839">
            <v>0.38</v>
          </cell>
        </row>
        <row r="1840">
          <cell r="C1840" t="str">
            <v>TE PVC SOLDAVEL COM ROSCA METALICA AGUA FRIA 25MMX25MMX1/2" - FORNECIMENTO E INSTALACAO</v>
          </cell>
          <cell r="D1840" t="str">
            <v>UN</v>
          </cell>
          <cell r="E1840">
            <v>6.1</v>
          </cell>
          <cell r="F1840">
            <v>3.98</v>
          </cell>
          <cell r="G1840">
            <v>10.08</v>
          </cell>
          <cell r="H1840">
            <v>0.38</v>
          </cell>
        </row>
        <row r="1841">
          <cell r="C1841" t="str">
            <v>TE REDUCAO PVC SOLDAVEL AGUA FRIA 25X20MM - FORNECIMENTO E INSTALACAO</v>
          </cell>
          <cell r="D1841" t="str">
            <v>UN</v>
          </cell>
          <cell r="E1841">
            <v>2.06</v>
          </cell>
          <cell r="F1841">
            <v>3.44</v>
          </cell>
          <cell r="G1841">
            <v>5.5</v>
          </cell>
          <cell r="H1841">
            <v>0.34</v>
          </cell>
        </row>
        <row r="1842">
          <cell r="C1842" t="str">
            <v>TE REDUCAO PVC SOLDAVEL AGUA FRIA 32X25MM - FORNECIMENTO E INSTALACAO</v>
          </cell>
          <cell r="D1842" t="str">
            <v>UN</v>
          </cell>
          <cell r="E1842">
            <v>3.77</v>
          </cell>
          <cell r="F1842">
            <v>4.05</v>
          </cell>
          <cell r="G1842">
            <v>7.82</v>
          </cell>
          <cell r="H1842">
            <v>0.4</v>
          </cell>
        </row>
        <row r="1843">
          <cell r="C1843" t="str">
            <v>TE REDUCAO PVC SOLDAVEL AGUA FRIA 40X32MM - FORNECIMENTO E INSTALACAO</v>
          </cell>
          <cell r="D1843" t="str">
            <v>UN</v>
          </cell>
          <cell r="E1843">
            <v>5.14</v>
          </cell>
          <cell r="F1843">
            <v>4.05</v>
          </cell>
          <cell r="G1843">
            <v>9.19</v>
          </cell>
          <cell r="H1843">
            <v>0.4</v>
          </cell>
        </row>
        <row r="1844">
          <cell r="C1844" t="str">
            <v>TE REDUCAO PVC SOLDAVEL AGUA FRIA 50X20MM - FORNECIMENTO E INSTALACAO</v>
          </cell>
          <cell r="D1844" t="str">
            <v>UN</v>
          </cell>
          <cell r="E1844">
            <v>6.81</v>
          </cell>
          <cell r="F1844">
            <v>4.6500000000000004</v>
          </cell>
          <cell r="G1844">
            <v>11.46</v>
          </cell>
          <cell r="H1844">
            <v>0.46</v>
          </cell>
        </row>
        <row r="1845">
          <cell r="C1845" t="str">
            <v>TE REDUCAO PVC SOLDAVEL AGUA FRIA 50X25MM - FORNECIMENTO E INSTALACAO</v>
          </cell>
          <cell r="D1845" t="str">
            <v>UN</v>
          </cell>
          <cell r="E1845">
            <v>6.17</v>
          </cell>
          <cell r="F1845">
            <v>5.67</v>
          </cell>
          <cell r="G1845">
            <v>11.84</v>
          </cell>
          <cell r="H1845">
            <v>0.56000000000000005</v>
          </cell>
        </row>
        <row r="1846">
          <cell r="C1846" t="str">
            <v>TE REDUCAO PVC SOLDAVEL AGUA FRIA 50X32MM - FORNECIMENTO E INSTALACAO</v>
          </cell>
          <cell r="D1846" t="str">
            <v>UN</v>
          </cell>
          <cell r="E1846">
            <v>9.17</v>
          </cell>
          <cell r="F1846">
            <v>5.86</v>
          </cell>
          <cell r="G1846">
            <v>15.03</v>
          </cell>
          <cell r="H1846">
            <v>0.57999999999999996</v>
          </cell>
        </row>
        <row r="1847">
          <cell r="C1847" t="str">
            <v>TE REDUCAO PVC SOLDAVEL AGUA FRIA 50X40MM - FORNECIMENTO E INSTALACAO</v>
          </cell>
          <cell r="D1847" t="str">
            <v>UN</v>
          </cell>
          <cell r="E1847">
            <v>11.4</v>
          </cell>
          <cell r="F1847">
            <v>6.07</v>
          </cell>
          <cell r="G1847">
            <v>17.47</v>
          </cell>
          <cell r="H1847">
            <v>0.6</v>
          </cell>
        </row>
        <row r="1848">
          <cell r="C1848" t="str">
            <v>TE REDUCAO PVC SOLDAVEL AGUA FRIA 75X50MM - FORNECIMENTO E INSTALACAO</v>
          </cell>
          <cell r="D1848" t="str">
            <v>UN</v>
          </cell>
          <cell r="E1848">
            <v>23.9</v>
          </cell>
          <cell r="F1848">
            <v>7.08</v>
          </cell>
          <cell r="G1848">
            <v>30.98</v>
          </cell>
          <cell r="H1848">
            <v>0.7</v>
          </cell>
        </row>
        <row r="1849">
          <cell r="C1849" t="str">
            <v>TE REDUCAO PVC SOLDAVEL AGUA FRIA 85X60MM - FORNECIMENTO E INSTALACAO</v>
          </cell>
          <cell r="D1849" t="str">
            <v>UN</v>
          </cell>
          <cell r="E1849">
            <v>49.84</v>
          </cell>
          <cell r="F1849">
            <v>8.1</v>
          </cell>
          <cell r="G1849">
            <v>57.94</v>
          </cell>
          <cell r="H1849">
            <v>0.8</v>
          </cell>
        </row>
        <row r="1850">
          <cell r="C1850" t="str">
            <v>TE REDUCAO PVC SOLDAVEL AGUA FRIA 110X60MM - FORNECIMENTO E INSTALACAO</v>
          </cell>
          <cell r="D1850" t="str">
            <v>UN</v>
          </cell>
          <cell r="E1850">
            <v>61.74</v>
          </cell>
          <cell r="F1850">
            <v>9.11</v>
          </cell>
          <cell r="G1850">
            <v>70.849999999999994</v>
          </cell>
          <cell r="H1850">
            <v>0.9</v>
          </cell>
        </row>
        <row r="1851">
          <cell r="C1851" t="str">
            <v>TUBOS DE CPVC - AGUA QUENTE</v>
          </cell>
          <cell r="E1851" t="str">
            <v/>
          </cell>
          <cell r="F1851" t="str">
            <v/>
          </cell>
          <cell r="G1851" t="str">
            <v/>
          </cell>
        </row>
        <row r="1852">
          <cell r="C1852" t="str">
            <v>TUBO CPVC 15MM S/ CONEXOES P/ AGUA QUENTE - FORNECIMENTO E INSTALACAO</v>
          </cell>
          <cell r="D1852" t="str">
            <v>M</v>
          </cell>
          <cell r="E1852">
            <v>5.36</v>
          </cell>
          <cell r="F1852">
            <v>2.02</v>
          </cell>
          <cell r="G1852">
            <v>7.38</v>
          </cell>
          <cell r="H1852">
            <v>0.2</v>
          </cell>
        </row>
        <row r="1853">
          <cell r="C1853" t="str">
            <v>TUBO CPVC 22MM S/ CONEXOES P/ AGUA QUENTE - FORNECIMENTO E INSTALACAO</v>
          </cell>
          <cell r="D1853" t="str">
            <v>M</v>
          </cell>
          <cell r="E1853">
            <v>9.48</v>
          </cell>
          <cell r="F1853">
            <v>2.2200000000000002</v>
          </cell>
          <cell r="G1853">
            <v>11.7</v>
          </cell>
          <cell r="H1853">
            <v>0.22</v>
          </cell>
        </row>
        <row r="1854">
          <cell r="C1854" t="str">
            <v>TUBO CPVC 28MM S/ CONEXOES P/ AGUA QUENTE - FORNECIMENTO E INSTALACAO</v>
          </cell>
          <cell r="D1854" t="str">
            <v>M</v>
          </cell>
          <cell r="E1854">
            <v>15.2</v>
          </cell>
          <cell r="F1854">
            <v>2.4300000000000002</v>
          </cell>
          <cell r="G1854">
            <v>17.63</v>
          </cell>
          <cell r="H1854">
            <v>0.24</v>
          </cell>
        </row>
        <row r="1855">
          <cell r="C1855" t="str">
            <v>TUBOS DE PVC - ESGOTO E AGUAS PLUVIAIS</v>
          </cell>
          <cell r="E1855" t="str">
            <v/>
          </cell>
          <cell r="F1855" t="str">
            <v/>
          </cell>
          <cell r="G1855" t="str">
            <v/>
          </cell>
        </row>
        <row r="1856">
          <cell r="C1856" t="str">
            <v>FORNECIMENTO E ASSENTAMENTO SIMPLES DE TUBO PVC P/ REDE COLET ESGOTO D = 100 MM</v>
          </cell>
          <cell r="D1856" t="str">
            <v>M</v>
          </cell>
          <cell r="E1856">
            <v>13.05</v>
          </cell>
          <cell r="F1856">
            <v>1.42</v>
          </cell>
          <cell r="G1856">
            <v>14.47</v>
          </cell>
          <cell r="H1856">
            <v>0.14000000000000001</v>
          </cell>
        </row>
        <row r="1857">
          <cell r="C1857" t="str">
            <v>TUBO PVC PONTA/BOLSA C/VIROLA DN=150MM P/ REDE COLET ESGOTO JUNTA C/ANEL</v>
          </cell>
          <cell r="D1857" t="str">
            <v>M</v>
          </cell>
          <cell r="E1857">
            <v>32.75</v>
          </cell>
          <cell r="F1857">
            <v>11.72</v>
          </cell>
          <cell r="G1857">
            <v>44.47</v>
          </cell>
          <cell r="H1857">
            <v>1.1200000000000001</v>
          </cell>
        </row>
        <row r="1858">
          <cell r="C1858" t="str">
            <v>TUBO PVC PONTA/BOLSA C/VIROLA DN=200MM P/ REDE COLET ESGOTO JUNTA C/ANEL</v>
          </cell>
          <cell r="D1858" t="str">
            <v>M</v>
          </cell>
          <cell r="E1858">
            <v>49.84</v>
          </cell>
          <cell r="F1858">
            <v>12.55</v>
          </cell>
          <cell r="G1858">
            <v>62.39</v>
          </cell>
          <cell r="H1858">
            <v>1.2</v>
          </cell>
        </row>
        <row r="1859">
          <cell r="C1859" t="str">
            <v>TUBO PVC PARA ESGOTO, EB 644, D = 200 MM, COM JUNTA ELASTICA</v>
          </cell>
          <cell r="D1859" t="str">
            <v>M</v>
          </cell>
          <cell r="E1859">
            <v>51.72</v>
          </cell>
          <cell r="F1859">
            <v>15.06</v>
          </cell>
          <cell r="G1859">
            <v>66.78</v>
          </cell>
          <cell r="H1859">
            <v>1.44</v>
          </cell>
        </row>
        <row r="1860">
          <cell r="C1860" t="str">
            <v>RAMAL PREDIAL DE ESGOTO EM TUBO PVC ESGOTO DN 100MM - FORNECIMENTO, INSTALACAO, ESCAVACAO E REATERRO</v>
          </cell>
          <cell r="D1860" t="str">
            <v>M</v>
          </cell>
          <cell r="E1860">
            <v>7.9</v>
          </cell>
          <cell r="F1860">
            <v>41.6</v>
          </cell>
          <cell r="G1860">
            <v>49.5</v>
          </cell>
          <cell r="H1860">
            <v>4.9429999999999996</v>
          </cell>
        </row>
        <row r="1861">
          <cell r="C1861" t="str">
            <v>TUBO PVC ESGOTO E AGUAS PLUVIAIS PREDIAL DN 40MM, INCLUSIVE CONEXOES - FORNECIMENTO E INSTALACAO</v>
          </cell>
          <cell r="D1861" t="str">
            <v>M</v>
          </cell>
          <cell r="E1861">
            <v>4.5199999999999996</v>
          </cell>
          <cell r="F1861">
            <v>12.55</v>
          </cell>
          <cell r="G1861">
            <v>17.07</v>
          </cell>
          <cell r="H1861">
            <v>1.2</v>
          </cell>
        </row>
        <row r="1862">
          <cell r="C1862" t="str">
            <v>TUBO PVC ESGOTO E AGUAS PLUVIAIS PREDIAL DN 50MM, INCLUSIVE CONEXOES - FORNECIMENTO E INSTALACAO</v>
          </cell>
          <cell r="D1862" t="str">
            <v>M</v>
          </cell>
          <cell r="E1862">
            <v>7.44</v>
          </cell>
          <cell r="F1862">
            <v>15.7</v>
          </cell>
          <cell r="G1862">
            <v>23.14</v>
          </cell>
          <cell r="H1862">
            <v>1.5</v>
          </cell>
        </row>
        <row r="1863">
          <cell r="C1863" t="str">
            <v>TUBO PVC ESGOTO E AGUAS PLUVIAIS PREDIAL DN 75MM, INCLUSIVE CONEXOES - FORNECIMENTO E INSTALACAO</v>
          </cell>
          <cell r="D1863" t="str">
            <v>M</v>
          </cell>
          <cell r="E1863">
            <v>9.64</v>
          </cell>
          <cell r="F1863">
            <v>21.97</v>
          </cell>
          <cell r="G1863">
            <v>31.61</v>
          </cell>
          <cell r="H1863">
            <v>2.1</v>
          </cell>
        </row>
        <row r="1864">
          <cell r="C1864" t="str">
            <v>TUBO PVC ESGOTO E AGUAS PLUVIAIS PREDIAL DN 100MM, INCLUSIVE CONEXOES - FORNECIMENTO E INSTALACAO</v>
          </cell>
          <cell r="D1864" t="str">
            <v>M</v>
          </cell>
          <cell r="E1864">
            <v>11.02</v>
          </cell>
          <cell r="F1864">
            <v>22.82</v>
          </cell>
          <cell r="G1864">
            <v>33.840000000000003</v>
          </cell>
          <cell r="H1864">
            <v>2.1800000000000002</v>
          </cell>
        </row>
        <row r="1865">
          <cell r="C1865" t="str">
            <v>TUBO LEVE PVC RIGIDO D=125MM</v>
          </cell>
          <cell r="D1865" t="str">
            <v>M</v>
          </cell>
          <cell r="E1865">
            <v>18.04</v>
          </cell>
          <cell r="F1865">
            <v>10.89</v>
          </cell>
          <cell r="G1865">
            <v>28.93</v>
          </cell>
          <cell r="H1865">
            <v>1.04</v>
          </cell>
        </row>
        <row r="1866">
          <cell r="C1866" t="str">
            <v>TUBO LEVE PVC RIGIDO D=150MM</v>
          </cell>
          <cell r="D1866" t="str">
            <v>M</v>
          </cell>
          <cell r="E1866">
            <v>21.84</v>
          </cell>
          <cell r="F1866">
            <v>11.72</v>
          </cell>
          <cell r="G1866">
            <v>33.56</v>
          </cell>
          <cell r="H1866">
            <v>1.1200000000000001</v>
          </cell>
        </row>
        <row r="1867">
          <cell r="C1867" t="str">
            <v>TUBO LEVE PVC RIGIDO D=200MM</v>
          </cell>
          <cell r="D1867" t="str">
            <v>M</v>
          </cell>
          <cell r="E1867">
            <v>27.34</v>
          </cell>
          <cell r="F1867">
            <v>12.55</v>
          </cell>
          <cell r="G1867">
            <v>39.89</v>
          </cell>
          <cell r="H1867">
            <v>1.2</v>
          </cell>
        </row>
        <row r="1868">
          <cell r="C1868" t="str">
            <v>TUBO LEVE PVC RIGIDO D=300MM</v>
          </cell>
          <cell r="D1868" t="str">
            <v>M</v>
          </cell>
          <cell r="E1868">
            <v>53.83</v>
          </cell>
          <cell r="F1868">
            <v>12.55</v>
          </cell>
          <cell r="G1868">
            <v>66.38</v>
          </cell>
          <cell r="H1868">
            <v>1.2</v>
          </cell>
        </row>
        <row r="1869">
          <cell r="C1869" t="str">
            <v>TUBO PVC PARA ESGOTO PREDIAL DN 100MM - FORNECIMENTO E INSTALACAO</v>
          </cell>
          <cell r="D1869" t="str">
            <v>M</v>
          </cell>
          <cell r="E1869">
            <v>8.3000000000000007</v>
          </cell>
          <cell r="F1869">
            <v>8.1</v>
          </cell>
          <cell r="G1869">
            <v>16.399999999999999</v>
          </cell>
          <cell r="H1869">
            <v>0.8</v>
          </cell>
        </row>
        <row r="1870">
          <cell r="C1870" t="str">
            <v>TUBO PVC ESGOTO SERIE R DN 100MM C/ ANEL DE BORRACHA - FORNECIMENTO E INSTALACAO</v>
          </cell>
          <cell r="D1870" t="str">
            <v>M</v>
          </cell>
          <cell r="E1870">
            <v>18.399999999999999</v>
          </cell>
          <cell r="F1870">
            <v>14.23</v>
          </cell>
          <cell r="G1870">
            <v>32.630000000000003</v>
          </cell>
          <cell r="H1870">
            <v>1.36</v>
          </cell>
        </row>
        <row r="1871">
          <cell r="C1871" t="str">
            <v>TUBO PVC ESGOTO E AGUAS PLUVIAIS SERIE R DN 150MM C/ ANEL DE BORRACHA - FORNECIMENTO E INSTALACAO</v>
          </cell>
          <cell r="D1871" t="str">
            <v>M</v>
          </cell>
          <cell r="E1871">
            <v>45.5</v>
          </cell>
          <cell r="F1871">
            <v>15.28</v>
          </cell>
          <cell r="G1871">
            <v>60.78</v>
          </cell>
          <cell r="H1871">
            <v>1.46</v>
          </cell>
        </row>
        <row r="1872">
          <cell r="C1872" t="str">
            <v>CONEXOES DE PVC - ESGOTO E AGUAS PLUVIAIS</v>
          </cell>
          <cell r="E1872" t="str">
            <v/>
          </cell>
          <cell r="F1872" t="str">
            <v/>
          </cell>
          <cell r="G1872" t="str">
            <v/>
          </cell>
        </row>
        <row r="1873">
          <cell r="C1873" t="str">
            <v>CAP PVC ESGOTO 50MM (TAMPAO) - FORNECIMENTO E INSTALACAO</v>
          </cell>
          <cell r="D1873" t="str">
            <v>UN</v>
          </cell>
          <cell r="E1873">
            <v>3.67</v>
          </cell>
          <cell r="F1873">
            <v>1.32</v>
          </cell>
          <cell r="G1873">
            <v>4.99</v>
          </cell>
          <cell r="H1873">
            <v>0.13</v>
          </cell>
        </row>
        <row r="1874">
          <cell r="C1874" t="str">
            <v>CAP PVC ESGOTO 75MM (TAMPAO) - FORNECIMENTO E INSTALACAO</v>
          </cell>
          <cell r="D1874" t="str">
            <v>UN</v>
          </cell>
          <cell r="E1874">
            <v>6.25</v>
          </cell>
          <cell r="F1874">
            <v>1.62</v>
          </cell>
          <cell r="G1874">
            <v>7.87</v>
          </cell>
          <cell r="H1874">
            <v>0.16</v>
          </cell>
        </row>
        <row r="1875">
          <cell r="C1875" t="str">
            <v>CAP PVC ESGOTO 100MM (TAMPAO) - FORNECIMENTO E INSTALACAO</v>
          </cell>
          <cell r="D1875" t="str">
            <v>UN</v>
          </cell>
          <cell r="E1875">
            <v>8.4499999999999993</v>
          </cell>
          <cell r="F1875">
            <v>2.2200000000000002</v>
          </cell>
          <cell r="G1875">
            <v>10.67</v>
          </cell>
          <cell r="H1875">
            <v>0.22</v>
          </cell>
        </row>
        <row r="1876">
          <cell r="C1876" t="str">
            <v>CURVA PVC PARA REDE COLETOR ESGOTO, EB - 644, 90GR, DN=200MM, COM JUNTA ELASTICA</v>
          </cell>
          <cell r="D1876" t="str">
            <v>UN</v>
          </cell>
          <cell r="E1876">
            <v>318.83999999999997</v>
          </cell>
          <cell r="F1876">
            <v>14.65</v>
          </cell>
          <cell r="G1876">
            <v>333.49</v>
          </cell>
          <cell r="H1876">
            <v>1.4</v>
          </cell>
        </row>
        <row r="1877">
          <cell r="C1877" t="str">
            <v>CURVA PVC PARA REDE COLETOR ESGOTO, EB - 644, 45 GR, DN=200 MM, COM JUNTA ELASTICA</v>
          </cell>
          <cell r="D1877" t="str">
            <v>UN</v>
          </cell>
          <cell r="E1877">
            <v>250.39</v>
          </cell>
          <cell r="F1877">
            <v>14.65</v>
          </cell>
          <cell r="G1877">
            <v>265.04000000000002</v>
          </cell>
          <cell r="H1877">
            <v>1.4</v>
          </cell>
        </row>
        <row r="1878">
          <cell r="C1878" t="str">
            <v>CURVA PVC CURTA 90º ESGOTO 40MM - FORNECIMENTO E INSTALACAO</v>
          </cell>
          <cell r="D1878" t="str">
            <v>UN</v>
          </cell>
          <cell r="E1878">
            <v>2.46</v>
          </cell>
          <cell r="F1878">
            <v>2.02</v>
          </cell>
          <cell r="G1878">
            <v>4.4800000000000004</v>
          </cell>
          <cell r="H1878">
            <v>0.2</v>
          </cell>
        </row>
        <row r="1879">
          <cell r="C1879" t="str">
            <v>CURVA PVC CURTA 90º ESGOTO 50MM - FORNECIMENTO E INSTALACAO</v>
          </cell>
          <cell r="D1879" t="str">
            <v>UN</v>
          </cell>
          <cell r="E1879">
            <v>5.87</v>
          </cell>
          <cell r="F1879">
            <v>2.4300000000000002</v>
          </cell>
          <cell r="G1879">
            <v>8.3000000000000007</v>
          </cell>
          <cell r="H1879">
            <v>0.24</v>
          </cell>
        </row>
        <row r="1880">
          <cell r="C1880" t="str">
            <v>CURVA PVC CURTA 90º ESGOTO 75MM - FORNECIMENTO E INSTALACAO</v>
          </cell>
          <cell r="D1880" t="str">
            <v>UN</v>
          </cell>
          <cell r="E1880">
            <v>10.53</v>
          </cell>
          <cell r="F1880">
            <v>3.04</v>
          </cell>
          <cell r="G1880">
            <v>13.57</v>
          </cell>
          <cell r="H1880">
            <v>0.3</v>
          </cell>
        </row>
        <row r="1881">
          <cell r="C1881" t="str">
            <v>CURVA PVC CURTA 90º ESGOTO 100MM - FORNECIMENTO E INSTALACAO</v>
          </cell>
          <cell r="D1881" t="str">
            <v>UN</v>
          </cell>
          <cell r="E1881">
            <v>11.82</v>
          </cell>
          <cell r="F1881">
            <v>4.05</v>
          </cell>
          <cell r="G1881">
            <v>15.87</v>
          </cell>
          <cell r="H1881">
            <v>0.4</v>
          </cell>
        </row>
        <row r="1882">
          <cell r="C1882" t="str">
            <v>CURVA PVC LONGA 45º ESGOTO 50MM - FORNECIMENTO E INSTALACAO</v>
          </cell>
          <cell r="D1882" t="str">
            <v>UN</v>
          </cell>
          <cell r="E1882">
            <v>8.9700000000000006</v>
          </cell>
          <cell r="F1882">
            <v>2.4300000000000002</v>
          </cell>
          <cell r="G1882">
            <v>11.4</v>
          </cell>
          <cell r="H1882">
            <v>0.24</v>
          </cell>
        </row>
        <row r="1883">
          <cell r="C1883" t="str">
            <v>CURVA PVC LONGA 45º ESGOTO 75MM - FORNECIMENTO E INSTALACAO</v>
          </cell>
          <cell r="D1883" t="str">
            <v>UN</v>
          </cell>
          <cell r="E1883">
            <v>19.25</v>
          </cell>
          <cell r="F1883">
            <v>3.04</v>
          </cell>
          <cell r="G1883">
            <v>22.29</v>
          </cell>
          <cell r="H1883">
            <v>0.3</v>
          </cell>
        </row>
        <row r="1884">
          <cell r="C1884" t="str">
            <v>CURVA PVC LONGA 45º ESGOTO 100MM - FORNECIMENTO E INSTALACAO</v>
          </cell>
          <cell r="D1884" t="str">
            <v>UN</v>
          </cell>
          <cell r="E1884">
            <v>20.86</v>
          </cell>
          <cell r="F1884">
            <v>4.05</v>
          </cell>
          <cell r="G1884">
            <v>24.91</v>
          </cell>
          <cell r="H1884">
            <v>0.4</v>
          </cell>
        </row>
        <row r="1885">
          <cell r="C1885" t="str">
            <v>CURVA PVC LONGA 90º ESGOTO 40MM - FORNECIMENTO E INSTALACAO</v>
          </cell>
          <cell r="D1885" t="str">
            <v>UN</v>
          </cell>
          <cell r="E1885">
            <v>2.87</v>
          </cell>
          <cell r="F1885">
            <v>2.02</v>
          </cell>
          <cell r="G1885">
            <v>4.8899999999999997</v>
          </cell>
          <cell r="H1885">
            <v>0.2</v>
          </cell>
        </row>
        <row r="1886">
          <cell r="C1886" t="str">
            <v>CURVA PVC LONGA 90º ESGOTO 50MM - FORNECIMENTO E INSTALACAO</v>
          </cell>
          <cell r="D1886" t="str">
            <v>UN</v>
          </cell>
          <cell r="E1886">
            <v>4.76</v>
          </cell>
          <cell r="F1886">
            <v>2.4300000000000002</v>
          </cell>
          <cell r="G1886">
            <v>7.19</v>
          </cell>
          <cell r="H1886">
            <v>0.24</v>
          </cell>
        </row>
        <row r="1887">
          <cell r="C1887" t="str">
            <v>CURVA PVC LONGA 90º ESGOTO 75MM - FORNECIMENTO E INSTALACAO</v>
          </cell>
          <cell r="D1887" t="str">
            <v>UN</v>
          </cell>
          <cell r="E1887">
            <v>12.84</v>
          </cell>
          <cell r="F1887">
            <v>3.04</v>
          </cell>
          <cell r="G1887">
            <v>15.88</v>
          </cell>
          <cell r="H1887">
            <v>0.3</v>
          </cell>
        </row>
        <row r="1888">
          <cell r="C1888" t="str">
            <v>CURVA PVC LONGA 90º ESGOTO 100MM - FORNECIMENTO E INSTALACAO</v>
          </cell>
          <cell r="D1888" t="str">
            <v>UN</v>
          </cell>
          <cell r="E1888">
            <v>20.51</v>
          </cell>
          <cell r="F1888">
            <v>4.05</v>
          </cell>
          <cell r="G1888">
            <v>24.56</v>
          </cell>
          <cell r="H1888">
            <v>0.4</v>
          </cell>
        </row>
        <row r="1889">
          <cell r="C1889" t="str">
            <v>CURVA PVC 90º ESGOTO 100X50MM COM VISITA - FORNECIMENTO E INSTALACAO</v>
          </cell>
          <cell r="D1889" t="str">
            <v>UN</v>
          </cell>
          <cell r="E1889">
            <v>10.71</v>
          </cell>
          <cell r="F1889">
            <v>6.07</v>
          </cell>
          <cell r="G1889">
            <v>16.78</v>
          </cell>
          <cell r="H1889">
            <v>0.6</v>
          </cell>
        </row>
        <row r="1890">
          <cell r="C1890" t="str">
            <v>CURVA PVC 90º ESGOTO 100X75MM COM VISITA - FORNECIMENTO E INSTALACAO</v>
          </cell>
          <cell r="D1890" t="str">
            <v>UN</v>
          </cell>
          <cell r="E1890">
            <v>28.64</v>
          </cell>
          <cell r="F1890">
            <v>7.08</v>
          </cell>
          <cell r="G1890">
            <v>35.72</v>
          </cell>
          <cell r="H1890">
            <v>0.7</v>
          </cell>
        </row>
        <row r="1891">
          <cell r="C1891" t="str">
            <v>JOELHO PVC 45º ESGOTO 40MM - FORNECIMENTO E INSTALACAO</v>
          </cell>
          <cell r="D1891" t="str">
            <v>UN</v>
          </cell>
          <cell r="E1891">
            <v>1.76</v>
          </cell>
          <cell r="F1891">
            <v>5.0599999999999996</v>
          </cell>
          <cell r="G1891">
            <v>6.82</v>
          </cell>
          <cell r="H1891">
            <v>0.5</v>
          </cell>
        </row>
        <row r="1892">
          <cell r="C1892" t="str">
            <v>JOELHO PVC 45º ESGOTO 50MM - FORNECIMENTO E INSTALACAO</v>
          </cell>
          <cell r="D1892" t="str">
            <v>UN</v>
          </cell>
          <cell r="E1892">
            <v>2.82</v>
          </cell>
          <cell r="F1892">
            <v>5.47</v>
          </cell>
          <cell r="G1892">
            <v>8.2899999999999991</v>
          </cell>
          <cell r="H1892">
            <v>0.27</v>
          </cell>
        </row>
        <row r="1893">
          <cell r="C1893" t="str">
            <v>JOELHO PVC 45º ESGOTO 75MM - FORNECIMENTO E INSTALACAO</v>
          </cell>
          <cell r="D1893" t="str">
            <v>UN</v>
          </cell>
          <cell r="E1893">
            <v>6.03</v>
          </cell>
          <cell r="F1893">
            <v>6.88</v>
          </cell>
          <cell r="G1893">
            <v>12.91</v>
          </cell>
          <cell r="H1893">
            <v>0.68</v>
          </cell>
        </row>
        <row r="1894">
          <cell r="C1894" t="str">
            <v>JOELHO PVC 45º ESGOTO 100MM - FORNECIMENTO E INSTALACAO</v>
          </cell>
          <cell r="D1894" t="str">
            <v>UN</v>
          </cell>
          <cell r="E1894">
            <v>7.56</v>
          </cell>
          <cell r="F1894">
            <v>8.1</v>
          </cell>
          <cell r="G1894">
            <v>15.66</v>
          </cell>
          <cell r="H1894">
            <v>0.8</v>
          </cell>
        </row>
        <row r="1895">
          <cell r="C1895" t="str">
            <v>JOELHO PVC 90º ESGOTO 40MM - FORNECIMENTO E INSTALACAO</v>
          </cell>
          <cell r="D1895" t="str">
            <v>UN</v>
          </cell>
          <cell r="E1895">
            <v>1.58</v>
          </cell>
          <cell r="F1895">
            <v>5.0599999999999996</v>
          </cell>
          <cell r="G1895">
            <v>6.64</v>
          </cell>
          <cell r="H1895">
            <v>0.5</v>
          </cell>
        </row>
        <row r="1896">
          <cell r="C1896" t="str">
            <v>JOELHO PVC 90º ESGOTO 50MM - FORNECIMENTO E INSTALACAO</v>
          </cell>
          <cell r="D1896" t="str">
            <v>UN</v>
          </cell>
          <cell r="E1896">
            <v>2.37</v>
          </cell>
          <cell r="F1896">
            <v>5.47</v>
          </cell>
          <cell r="G1896">
            <v>7.84</v>
          </cell>
          <cell r="H1896">
            <v>0.54</v>
          </cell>
        </row>
        <row r="1897">
          <cell r="C1897" t="str">
            <v>JOELHO PVC 90º ESGOTO 75MM - FORNECIMENTO E INSTALACAO</v>
          </cell>
          <cell r="D1897" t="str">
            <v>UN</v>
          </cell>
          <cell r="E1897">
            <v>5.46</v>
          </cell>
          <cell r="F1897">
            <v>6.88</v>
          </cell>
          <cell r="G1897">
            <v>12.34</v>
          </cell>
          <cell r="H1897">
            <v>0.68</v>
          </cell>
        </row>
        <row r="1898">
          <cell r="C1898" t="str">
            <v>JOELHO PVC 90º ESGOTO 100MM - FORNECIMENTO E INSTALACAO</v>
          </cell>
          <cell r="D1898" t="str">
            <v>UN</v>
          </cell>
          <cell r="E1898">
            <v>7.96</v>
          </cell>
          <cell r="F1898">
            <v>8.1</v>
          </cell>
          <cell r="G1898">
            <v>16.059999999999999</v>
          </cell>
          <cell r="H1898">
            <v>0.8</v>
          </cell>
        </row>
        <row r="1899">
          <cell r="C1899" t="str">
            <v>JUNCAO PVC ESGOTO 50X50MM - FORNECIMENTO E INSTALACAO</v>
          </cell>
          <cell r="D1899" t="str">
            <v>UN</v>
          </cell>
          <cell r="E1899">
            <v>5.33</v>
          </cell>
          <cell r="F1899">
            <v>5.0599999999999996</v>
          </cell>
          <cell r="G1899">
            <v>10.39</v>
          </cell>
          <cell r="H1899">
            <v>0.5</v>
          </cell>
        </row>
        <row r="1900">
          <cell r="C1900" t="str">
            <v>JUNCAO PVC ESGOTO 75X50MM - FORNECIMENTO E INSTALACAO</v>
          </cell>
          <cell r="D1900" t="str">
            <v>UN</v>
          </cell>
          <cell r="E1900">
            <v>10.98</v>
          </cell>
          <cell r="F1900">
            <v>8.3800000000000008</v>
          </cell>
          <cell r="G1900">
            <v>19.36</v>
          </cell>
          <cell r="H1900">
            <v>0.8</v>
          </cell>
        </row>
        <row r="1901">
          <cell r="C1901" t="str">
            <v>JUNCAO PVC ESGOTO 75X75MM - FORNECIMENTO E INSTALACAO</v>
          </cell>
          <cell r="D1901" t="str">
            <v>UN</v>
          </cell>
          <cell r="E1901">
            <v>11.47</v>
          </cell>
          <cell r="F1901">
            <v>6.88</v>
          </cell>
          <cell r="G1901">
            <v>18.350000000000001</v>
          </cell>
          <cell r="H1901">
            <v>0.68</v>
          </cell>
        </row>
        <row r="1902">
          <cell r="C1902" t="str">
            <v>JUNCAO PVC ESGOTO 100X50MM - FORNECIMENTO E INSTALACAO</v>
          </cell>
          <cell r="D1902" t="str">
            <v>UN</v>
          </cell>
          <cell r="E1902">
            <v>12.98</v>
          </cell>
          <cell r="F1902">
            <v>9.8800000000000008</v>
          </cell>
          <cell r="G1902">
            <v>22.86</v>
          </cell>
          <cell r="H1902">
            <v>0.94399999999999995</v>
          </cell>
        </row>
        <row r="1903">
          <cell r="C1903" t="str">
            <v>JUNCAO PVC ESGOTO 100X75MM - FORNECIMENTO E INSTALACAO</v>
          </cell>
          <cell r="D1903" t="str">
            <v>UN</v>
          </cell>
          <cell r="E1903">
            <v>19.37</v>
          </cell>
          <cell r="F1903">
            <v>10.55</v>
          </cell>
          <cell r="G1903">
            <v>29.92</v>
          </cell>
          <cell r="H1903">
            <v>1.008</v>
          </cell>
        </row>
        <row r="1904">
          <cell r="C1904" t="str">
            <v>JUNCAO PVC ESGOTO 100X100MM - FORNECIMENTO E INSTALACAO</v>
          </cell>
          <cell r="D1904" t="str">
            <v>UN</v>
          </cell>
          <cell r="E1904">
            <v>15.44</v>
          </cell>
          <cell r="F1904">
            <v>8.1</v>
          </cell>
          <cell r="G1904">
            <v>23.54</v>
          </cell>
          <cell r="H1904">
            <v>0.8</v>
          </cell>
        </row>
        <row r="1905">
          <cell r="C1905" t="str">
            <v>JUNCAO DUPLA PVC ESGOTO 75X75X75MM - FORNECIMENTO E INSTALACAO</v>
          </cell>
          <cell r="D1905" t="str">
            <v>UN</v>
          </cell>
          <cell r="E1905">
            <v>14.15</v>
          </cell>
          <cell r="F1905">
            <v>6.88</v>
          </cell>
          <cell r="G1905">
            <v>21.03</v>
          </cell>
          <cell r="H1905">
            <v>0.68</v>
          </cell>
        </row>
        <row r="1906">
          <cell r="C1906" t="str">
            <v>JUNCAO DUPLA PVC ESGOTO 100X100X100MM - FORNECIMENTO E INSTALACAO</v>
          </cell>
          <cell r="D1906" t="str">
            <v>UN</v>
          </cell>
          <cell r="E1906">
            <v>26.68</v>
          </cell>
          <cell r="F1906">
            <v>8.1</v>
          </cell>
          <cell r="G1906">
            <v>34.78</v>
          </cell>
          <cell r="H1906">
            <v>0.8</v>
          </cell>
        </row>
        <row r="1907">
          <cell r="C1907" t="str">
            <v>LUVA PVC ESGOTO 40MM - FORNECIMENTO E INSTALACAO</v>
          </cell>
          <cell r="D1907" t="str">
            <v>UN</v>
          </cell>
          <cell r="E1907">
            <v>1.33</v>
          </cell>
          <cell r="F1907">
            <v>2.4300000000000002</v>
          </cell>
          <cell r="G1907">
            <v>3.76</v>
          </cell>
          <cell r="H1907">
            <v>0.24</v>
          </cell>
        </row>
        <row r="1908">
          <cell r="C1908" t="str">
            <v>LUVA PVC ESGOTO 50MM - FORNECIMENTO E INSTALACAO</v>
          </cell>
          <cell r="D1908" t="str">
            <v>UN</v>
          </cell>
          <cell r="E1908">
            <v>2.44</v>
          </cell>
          <cell r="F1908">
            <v>2.83</v>
          </cell>
          <cell r="G1908">
            <v>5.27</v>
          </cell>
          <cell r="H1908">
            <v>0.28000000000000003</v>
          </cell>
        </row>
        <row r="1909">
          <cell r="C1909" t="str">
            <v>LUVA PVC ESGOTO 75MM - FORNECIMENTO E INSTALACAO</v>
          </cell>
          <cell r="D1909" t="str">
            <v>UN</v>
          </cell>
          <cell r="E1909">
            <v>4.1900000000000004</v>
          </cell>
          <cell r="F1909">
            <v>3.44</v>
          </cell>
          <cell r="G1909">
            <v>7.63</v>
          </cell>
          <cell r="H1909">
            <v>0.34</v>
          </cell>
        </row>
        <row r="1910">
          <cell r="C1910" t="str">
            <v>LUVA PVC ESGOTO 100MM - FORNECIMENTO E INSTALACAO</v>
          </cell>
          <cell r="D1910" t="str">
            <v>UN</v>
          </cell>
          <cell r="E1910">
            <v>5.78</v>
          </cell>
          <cell r="F1910">
            <v>4.25</v>
          </cell>
          <cell r="G1910">
            <v>10.029999999999999</v>
          </cell>
          <cell r="H1910">
            <v>0.42</v>
          </cell>
        </row>
        <row r="1911">
          <cell r="C1911" t="str">
            <v>TE PVC PARA COLETOR ESGOTO, EB644, D=100MM, COM JUNTA ELASTICA</v>
          </cell>
          <cell r="D1911" t="str">
            <v>UN</v>
          </cell>
          <cell r="E1911">
            <v>85.23</v>
          </cell>
          <cell r="F1911">
            <v>20.38</v>
          </cell>
          <cell r="G1911">
            <v>105.61</v>
          </cell>
          <cell r="H1911">
            <v>2</v>
          </cell>
        </row>
        <row r="1912">
          <cell r="C1912" t="str">
            <v>TE SANITARIO 50X50MM, COM ANES - FORNECIMENTO E INSTALACAO</v>
          </cell>
          <cell r="D1912" t="str">
            <v>UN</v>
          </cell>
          <cell r="E1912">
            <v>6.91</v>
          </cell>
          <cell r="F1912">
            <v>6.47</v>
          </cell>
          <cell r="G1912">
            <v>13.38</v>
          </cell>
          <cell r="H1912">
            <v>0.64</v>
          </cell>
        </row>
        <row r="1913">
          <cell r="C1913" t="str">
            <v>TE SANITARIO 75X50MM, COM ANEIS - FORNECIMENTO E INSTALACAO</v>
          </cell>
          <cell r="D1913" t="str">
            <v>UN</v>
          </cell>
          <cell r="E1913">
            <v>10.88</v>
          </cell>
          <cell r="F1913">
            <v>7.28</v>
          </cell>
          <cell r="G1913">
            <v>18.16</v>
          </cell>
          <cell r="H1913">
            <v>0.72</v>
          </cell>
        </row>
        <row r="1914">
          <cell r="C1914" t="str">
            <v>TE SANITARIO 75X75MM, COM ANEIS - FORNECIMENTO E INSTALACAO</v>
          </cell>
          <cell r="D1914" t="str">
            <v>UN</v>
          </cell>
          <cell r="E1914">
            <v>14.54</v>
          </cell>
          <cell r="F1914">
            <v>8.9</v>
          </cell>
          <cell r="G1914">
            <v>23.44</v>
          </cell>
          <cell r="H1914">
            <v>0.88</v>
          </cell>
        </row>
        <row r="1915">
          <cell r="C1915" t="str">
            <v>TE SANITARIO 100X50MM, COM ANEIS - FORNECIMENTO E INSTALACAO</v>
          </cell>
          <cell r="D1915" t="str">
            <v>UN</v>
          </cell>
          <cell r="E1915">
            <v>13.57</v>
          </cell>
          <cell r="F1915">
            <v>9.11</v>
          </cell>
          <cell r="G1915">
            <v>22.68</v>
          </cell>
          <cell r="H1915">
            <v>0.9</v>
          </cell>
        </row>
        <row r="1916">
          <cell r="C1916" t="str">
            <v>TE SANITARIO 100X75MM, COM ANEIS - FORNECIMENTO E INSTALACAO</v>
          </cell>
          <cell r="D1916" t="str">
            <v>UN</v>
          </cell>
          <cell r="E1916">
            <v>13.91</v>
          </cell>
          <cell r="F1916">
            <v>9.31</v>
          </cell>
          <cell r="G1916">
            <v>23.22</v>
          </cell>
          <cell r="H1916">
            <v>0.92</v>
          </cell>
        </row>
        <row r="1917">
          <cell r="C1917" t="str">
            <v>TE SANITARIO 100X100MM, COM ANEIS - FORNECIMENTO E INSTALACAO</v>
          </cell>
          <cell r="D1917" t="str">
            <v>UN</v>
          </cell>
          <cell r="E1917">
            <v>16.100000000000001</v>
          </cell>
          <cell r="F1917">
            <v>9.7100000000000009</v>
          </cell>
          <cell r="G1917">
            <v>25.81</v>
          </cell>
          <cell r="H1917">
            <v>0.96</v>
          </cell>
        </row>
        <row r="1918">
          <cell r="C1918" t="str">
            <v>TE SANITARIO 50X50MM, JUNTA SOLDADA - FORNECIMENTO E INSTALACAO</v>
          </cell>
          <cell r="D1918" t="str">
            <v>UN</v>
          </cell>
          <cell r="E1918">
            <v>5.22</v>
          </cell>
          <cell r="F1918">
            <v>5.67</v>
          </cell>
          <cell r="G1918">
            <v>10.89</v>
          </cell>
          <cell r="H1918">
            <v>0.56000000000000005</v>
          </cell>
        </row>
        <row r="1919">
          <cell r="C1919" t="str">
            <v>TE SANITARIO 75X75MM, JUNTA SOLDADA - FORNECIMENTO E INSTALACAO</v>
          </cell>
          <cell r="D1919" t="str">
            <v>UN</v>
          </cell>
          <cell r="E1919">
            <v>11.49</v>
          </cell>
          <cell r="F1919">
            <v>7.08</v>
          </cell>
          <cell r="G1919">
            <v>18.57</v>
          </cell>
          <cell r="H1919">
            <v>0.7</v>
          </cell>
        </row>
        <row r="1920">
          <cell r="C1920" t="str">
            <v>TE SANITARIO 100X100MM, JUNTA SOLDADA - FORNECIMENTO E INSTALACAO</v>
          </cell>
          <cell r="D1920" t="str">
            <v>UN</v>
          </cell>
          <cell r="E1920">
            <v>12.16</v>
          </cell>
          <cell r="F1920">
            <v>8.9</v>
          </cell>
          <cell r="G1920">
            <v>21.06</v>
          </cell>
          <cell r="H1920">
            <v>0.88</v>
          </cell>
        </row>
        <row r="1921">
          <cell r="C1921" t="str">
            <v>TUBOS CERAMICOS - ESGOTO E AGUAS PLUVIAIS</v>
          </cell>
          <cell r="E1921" t="str">
            <v/>
          </cell>
          <cell r="F1921" t="str">
            <v/>
          </cell>
          <cell r="G1921" t="str">
            <v/>
          </cell>
        </row>
        <row r="1922">
          <cell r="C1922" t="str">
            <v>TUBO CERAMICO 75MM REJUNTADO COM ARGAMASSA DE CIMENTO E AREIA TRACO 1:3 - FORNECIMENTO E INSTALACAO</v>
          </cell>
          <cell r="D1922" t="str">
            <v>M</v>
          </cell>
          <cell r="E1922">
            <v>9.01</v>
          </cell>
          <cell r="F1922">
            <v>5.0599999999999996</v>
          </cell>
          <cell r="G1922">
            <v>14.07</v>
          </cell>
          <cell r="H1922">
            <v>0.5</v>
          </cell>
        </row>
        <row r="1923">
          <cell r="C1923" t="str">
            <v>TUBO CERAMICO 100MM REJUNTADO COM ARGAMASSA DE CIMENTO E AREIA TRACO 1:3 - FORNECIMENTO E INSTALACAO</v>
          </cell>
          <cell r="D1923" t="str">
            <v>M</v>
          </cell>
          <cell r="E1923">
            <v>9.2799999999999994</v>
          </cell>
          <cell r="F1923">
            <v>5.0599999999999996</v>
          </cell>
          <cell r="G1923">
            <v>14.34</v>
          </cell>
          <cell r="H1923">
            <v>0.5</v>
          </cell>
        </row>
        <row r="1924">
          <cell r="C1924" t="str">
            <v>TUBO CERAMICO 150MM REJUNTADO COM ARGAMASSA DE CIMENTO E AREIA TRACO 1:3 - FORNECIMENTO E INSTALACAO</v>
          </cell>
          <cell r="D1924" t="str">
            <v>M</v>
          </cell>
          <cell r="E1924">
            <v>12.86</v>
          </cell>
          <cell r="F1924">
            <v>5.0599999999999996</v>
          </cell>
          <cell r="G1924">
            <v>17.920000000000002</v>
          </cell>
          <cell r="H1924">
            <v>0.5</v>
          </cell>
        </row>
        <row r="1925">
          <cell r="C1925" t="str">
            <v>TUBO CERAMICO 200MM REJUNTADO COM ARGAMASSA DE CIMENTO E AREIA TRACO 1:3 - FORNECIMENTO E INSTALACAO</v>
          </cell>
          <cell r="D1925" t="str">
            <v>M</v>
          </cell>
          <cell r="E1925">
            <v>21.5</v>
          </cell>
          <cell r="F1925">
            <v>5.0599999999999996</v>
          </cell>
          <cell r="G1925">
            <v>26.56</v>
          </cell>
          <cell r="H1925">
            <v>0.5</v>
          </cell>
        </row>
        <row r="1926">
          <cell r="C1926" t="str">
            <v>TUBO CERAMICO 250MM REJUNTADO COM ARGAMASSA DE CIMENTO E AREIA TRACO 1:3 - FORNECIMENTO E INSTALACAO</v>
          </cell>
          <cell r="D1926" t="str">
            <v>M</v>
          </cell>
          <cell r="E1926">
            <v>36.950000000000003</v>
          </cell>
          <cell r="F1926">
            <v>5.0599999999999996</v>
          </cell>
          <cell r="G1926">
            <v>42.01</v>
          </cell>
          <cell r="H1926">
            <v>0.5</v>
          </cell>
        </row>
        <row r="1927">
          <cell r="C1927" t="str">
            <v>TUBO CERAMICO 300MM REJUNTADO COM ARGAMASSA DE CIMENTO E AREIA TRACO 1:3 - FORNECIMENTO E INSTALACAO</v>
          </cell>
          <cell r="D1927" t="str">
            <v>M</v>
          </cell>
          <cell r="E1927">
            <v>55.84</v>
          </cell>
          <cell r="F1927">
            <v>5.0599999999999996</v>
          </cell>
          <cell r="G1927">
            <v>60.9</v>
          </cell>
          <cell r="H1927">
            <v>0.5</v>
          </cell>
        </row>
        <row r="1928">
          <cell r="C1928" t="str">
            <v>SISTEMAS DE TRATAMENTO DE ESGOTO</v>
          </cell>
          <cell r="E1928" t="str">
            <v/>
          </cell>
          <cell r="F1928" t="str">
            <v/>
          </cell>
          <cell r="G1928" t="str">
            <v/>
          </cell>
        </row>
        <row r="1929">
          <cell r="C1929" t="str">
            <v>FOSSA SEPTICA EM ALVENARIA DE TIJOLO CERAMICO MACICO DIMENSOES EXTERNA S 1,90X1,10X1,40M, 1.500 LITROS, REVESTIDA INTERNAMENTE COM BARRA LISA, COM TAMPA EM CONCRETO ARMADO COM ESPESSURA 8CM</v>
          </cell>
          <cell r="D1929" t="str">
            <v>UN</v>
          </cell>
          <cell r="E1929">
            <v>645.64</v>
          </cell>
          <cell r="F1929">
            <v>370.55</v>
          </cell>
          <cell r="G1929">
            <v>1016.19</v>
          </cell>
          <cell r="H1929">
            <v>36.879348</v>
          </cell>
        </row>
        <row r="1930">
          <cell r="C1930" t="str">
            <v>SUMIDOURO EM ALVENARIA DE TIJOLO CERAMICO MACICO DIAMETRO 1,20M E ALTURA 5,00M, COM TAMPA EM CONCRETO ARMADO DIAMETRO 1,40M E ESPESSURA 10CM</v>
          </cell>
          <cell r="D1930" t="str">
            <v>UN</v>
          </cell>
          <cell r="E1930">
            <v>970.41</v>
          </cell>
          <cell r="F1930">
            <v>425.66</v>
          </cell>
          <cell r="G1930">
            <v>1396.07</v>
          </cell>
          <cell r="H1930">
            <v>40.814999999999998</v>
          </cell>
        </row>
        <row r="1931">
          <cell r="C1931" t="str">
            <v>SUMIDOURO EM ALVENARIA DE TIJOLO CERAMICO MACICO DIAMETRO 1,40M E ALTURA 5,00M, COM TAMPA EM CONCRETO ARMADO DIAMETRO 1,60M E ESPESSURA 10CM</v>
          </cell>
          <cell r="D1931" t="str">
            <v>UN</v>
          </cell>
          <cell r="E1931">
            <v>1156.71</v>
          </cell>
          <cell r="F1931">
            <v>540.1</v>
          </cell>
          <cell r="G1931">
            <v>1696.81</v>
          </cell>
          <cell r="H1931">
            <v>51.604999999999997</v>
          </cell>
        </row>
        <row r="1932">
          <cell r="C1932" t="str">
            <v>MODULO DE 1,98M2 DE ALVENARIA DE TIJOLOS MACICOS,E=10 CM,DO PESCOCO DO POCO DE VISTORIA DA FOSSA D INT = 80 CM, H INT = 70 CM, COM TOTAL DE 1,98M2</v>
          </cell>
          <cell r="D1932" t="str">
            <v>M2</v>
          </cell>
          <cell r="E1932">
            <v>127.04</v>
          </cell>
          <cell r="F1932">
            <v>67.930000000000007</v>
          </cell>
          <cell r="G1932">
            <v>194.97</v>
          </cell>
          <cell r="H1932">
            <v>6.7953599999999996</v>
          </cell>
        </row>
        <row r="1933">
          <cell r="C1933" t="str">
            <v>MODULO DE 1,98 M2 DE ALVENARIA EM TIJOLOS, E=10 CM, P/ CONSTRUCAO DE SUMIDOURO P/ EFLUENTE LIQUIDO DA FOSSA SEPTICA, D INT = 300 CME H INT = 660 CM (P/ COMP.11516/1)</v>
          </cell>
          <cell r="D1933" t="str">
            <v>M2</v>
          </cell>
          <cell r="E1933">
            <v>127.04</v>
          </cell>
          <cell r="F1933">
            <v>67.930000000000007</v>
          </cell>
          <cell r="G1933">
            <v>194.97</v>
          </cell>
          <cell r="H1933">
            <v>6.7953599999999996</v>
          </cell>
        </row>
        <row r="1934">
          <cell r="C1934" t="str">
            <v>MODULO DE 70M2 DE REGULARIZACAO E COMPACTACAO MANUAL, P/ CONSTRUCAO DE SUMIDOURO P/EFLUENTE LIQUIDO DA FOSSA SEPTICA, D INT = 300 CME H INT = 660 CM ( P/ COMP.11516/1)</v>
          </cell>
          <cell r="D1934" t="str">
            <v>M2</v>
          </cell>
          <cell r="E1934">
            <v>0</v>
          </cell>
          <cell r="F1934">
            <v>193.9</v>
          </cell>
          <cell r="G1934">
            <v>193.9</v>
          </cell>
          <cell r="H1934">
            <v>23.1</v>
          </cell>
        </row>
        <row r="1935">
          <cell r="C1935" t="str">
            <v>AQUISICAO DE MATERIAL PVC P/ A CONSTRUCAO DE FOSSA SEPTICATIPO OMS, D INT = 200 CM / H INT = 240 CM</v>
          </cell>
          <cell r="D1935" t="str">
            <v>UN</v>
          </cell>
          <cell r="E1935">
            <v>242.26</v>
          </cell>
          <cell r="F1935">
            <v>0</v>
          </cell>
          <cell r="G1935">
            <v>242.26</v>
          </cell>
          <cell r="H1935">
            <v>0</v>
          </cell>
        </row>
        <row r="1936">
          <cell r="C1936" t="str">
            <v>TUBOS E CONEXOES CERÂMICOS</v>
          </cell>
          <cell r="E1936" t="str">
            <v/>
          </cell>
          <cell r="F1936" t="str">
            <v/>
          </cell>
          <cell r="G1936" t="str">
            <v/>
          </cell>
        </row>
        <row r="1937">
          <cell r="C1937" t="str">
            <v xml:space="preserve">FORNECIMENTO E ASSENTAMENTO DE TUBO CERAMICO DN 375 MM, JUNTA ELASTICA </v>
          </cell>
          <cell r="D1937" t="str">
            <v>M</v>
          </cell>
          <cell r="E1937">
            <v>98.15</v>
          </cell>
          <cell r="F1937">
            <v>21.52</v>
          </cell>
          <cell r="G1937">
            <v>119.67</v>
          </cell>
          <cell r="H1937">
            <v>1.9575</v>
          </cell>
        </row>
        <row r="1938">
          <cell r="C1938" t="str">
            <v xml:space="preserve">FORNECIMENTO E ASSENTAMENTO DE TUBO CERAMICO DN 300 MM, JUNTA ELASTICA </v>
          </cell>
          <cell r="D1938" t="str">
            <v>M</v>
          </cell>
          <cell r="E1938">
            <v>65.78</v>
          </cell>
          <cell r="F1938">
            <v>19.68</v>
          </cell>
          <cell r="G1938">
            <v>85.46</v>
          </cell>
          <cell r="H1938">
            <v>1.7706999999999999</v>
          </cell>
        </row>
        <row r="1939">
          <cell r="C1939" t="str">
            <v>FORNECIMENTO E ASSENTAMENTO DE TUBO CERAMICO DN 250 MM, JUNTA ELASTICA</v>
          </cell>
          <cell r="D1939" t="str">
            <v>M</v>
          </cell>
          <cell r="E1939">
            <v>43.68</v>
          </cell>
          <cell r="F1939">
            <v>18.34</v>
          </cell>
          <cell r="G1939">
            <v>62.02</v>
          </cell>
          <cell r="H1939">
            <v>1.6339999999999999</v>
          </cell>
        </row>
        <row r="1940">
          <cell r="C1940" t="str">
            <v>FORNECIMENTO E ASSENTAMENTO DE TUBO CERAMICO DN 150 MM, JUNTA ELASTICA</v>
          </cell>
          <cell r="D1940" t="str">
            <v>M</v>
          </cell>
          <cell r="E1940">
            <v>15.38</v>
          </cell>
          <cell r="F1940">
            <v>10.84</v>
          </cell>
          <cell r="G1940">
            <v>26.22</v>
          </cell>
          <cell r="H1940">
            <v>0.98399999999999999</v>
          </cell>
        </row>
        <row r="1941">
          <cell r="C1941" t="str">
            <v>FORNECIMENTO E ASSENTAMENTO DE TUBO CERAMICO DN 100 MM, JUNTA ELASTICA</v>
          </cell>
          <cell r="D1941" t="str">
            <v>M</v>
          </cell>
          <cell r="E1941">
            <v>10.96</v>
          </cell>
          <cell r="F1941">
            <v>8.18</v>
          </cell>
          <cell r="G1941">
            <v>19.14</v>
          </cell>
          <cell r="H1941">
            <v>0.73499999999999999</v>
          </cell>
        </row>
        <row r="1942">
          <cell r="C1942" t="str">
            <v>TE CERAMICO REDUCAO 300 X 100MM, COM JUNTA ARGAMASSADA</v>
          </cell>
          <cell r="D1942" t="str">
            <v>UN</v>
          </cell>
          <cell r="E1942">
            <v>62.98</v>
          </cell>
          <cell r="F1942">
            <v>19.559999999999999</v>
          </cell>
          <cell r="G1942">
            <v>82.54</v>
          </cell>
          <cell r="H1942">
            <v>2.0027200000000001</v>
          </cell>
        </row>
        <row r="1943">
          <cell r="C1943" t="str">
            <v>TE CERAMICO REDUCAO 200 X 100MM, COM JUNTA ARGAMASSADA</v>
          </cell>
          <cell r="D1943" t="str">
            <v>UN</v>
          </cell>
          <cell r="E1943">
            <v>25.06</v>
          </cell>
          <cell r="F1943">
            <v>17.54</v>
          </cell>
          <cell r="G1943">
            <v>42.6</v>
          </cell>
          <cell r="H1943">
            <v>1.7620400000000001</v>
          </cell>
        </row>
        <row r="1944">
          <cell r="C1944" t="str">
            <v>TE CERAMICO REDUCAO 150 X 100MM, COM JUNTA ARGAMASSADA</v>
          </cell>
          <cell r="D1944" t="str">
            <v>UN</v>
          </cell>
          <cell r="E1944">
            <v>15.27</v>
          </cell>
          <cell r="F1944">
            <v>17.14</v>
          </cell>
          <cell r="G1944">
            <v>32.409999999999997</v>
          </cell>
          <cell r="H1944">
            <v>1.72136</v>
          </cell>
        </row>
        <row r="1945">
          <cell r="C1945" t="str">
            <v>TE CERAMICO 90GR 200 X 200MM, COM JUNTA ARGAMASSADA</v>
          </cell>
          <cell r="D1945" t="str">
            <v>UN</v>
          </cell>
          <cell r="E1945">
            <v>42.65</v>
          </cell>
          <cell r="F1945">
            <v>19.559999999999999</v>
          </cell>
          <cell r="G1945">
            <v>62.21</v>
          </cell>
          <cell r="H1945">
            <v>2.00204</v>
          </cell>
        </row>
        <row r="1946">
          <cell r="C1946" t="str">
            <v>TE CERAMICO 150 X 150MM, COM JUNTA ARGAMASSADA</v>
          </cell>
          <cell r="D1946" t="str">
            <v>UN</v>
          </cell>
          <cell r="E1946">
            <v>18.420000000000002</v>
          </cell>
          <cell r="F1946">
            <v>18.21</v>
          </cell>
          <cell r="G1946">
            <v>36.630000000000003</v>
          </cell>
          <cell r="H1946">
            <v>1.76136</v>
          </cell>
        </row>
        <row r="1947">
          <cell r="C1947" t="str">
            <v>TE CERAMICO 100 X 100MM, COM JUNTA ARGAMASSADA</v>
          </cell>
          <cell r="D1947" t="str">
            <v>UN</v>
          </cell>
          <cell r="E1947">
            <v>15.22</v>
          </cell>
          <cell r="F1947">
            <v>16.03</v>
          </cell>
          <cell r="G1947">
            <v>31.25</v>
          </cell>
          <cell r="H1947">
            <v>1.5506800000000001</v>
          </cell>
        </row>
        <row r="1948">
          <cell r="C1948" t="str">
            <v>JUNCAO REDUCAO CERAMICA 200 X 100MM, COM JUNTA ARGAMASSADA</v>
          </cell>
          <cell r="D1948" t="str">
            <v>UN</v>
          </cell>
          <cell r="E1948">
            <v>26.03</v>
          </cell>
          <cell r="F1948">
            <v>17.54</v>
          </cell>
          <cell r="G1948">
            <v>43.57</v>
          </cell>
          <cell r="H1948">
            <v>1.7620400000000001</v>
          </cell>
        </row>
        <row r="1949">
          <cell r="C1949" t="str">
            <v>JUNCAO CERAMICA 45G ESG BBP DN 150 X 100</v>
          </cell>
          <cell r="D1949" t="str">
            <v>UN</v>
          </cell>
          <cell r="E1949">
            <v>15.71</v>
          </cell>
          <cell r="F1949">
            <v>17.14</v>
          </cell>
          <cell r="G1949">
            <v>32.85</v>
          </cell>
          <cell r="H1949">
            <v>1.72136</v>
          </cell>
        </row>
        <row r="1950">
          <cell r="C1950" t="str">
            <v>LIGACAO DE ESGOTO</v>
          </cell>
          <cell r="E1950" t="str">
            <v/>
          </cell>
          <cell r="F1950" t="str">
            <v/>
          </cell>
          <cell r="G1950" t="str">
            <v/>
          </cell>
        </row>
        <row r="1951">
          <cell r="C1951" t="str">
            <v>LIGACAO DOMICILIAR DE ESGOTO DN 100MM, DA CASA ATE A CAIXA, COMPOSTO POR 10,0M TUBO DE PVC ESGOTO PREDIAL DN 100MM E CAIXA DE ALVENARIA COM TAMPA DE CONCRETO - FORNECIMENTO E INSTALACAO</v>
          </cell>
          <cell r="D1951" t="str">
            <v>UN</v>
          </cell>
          <cell r="E1951">
            <v>137.24</v>
          </cell>
          <cell r="F1951">
            <v>202.3</v>
          </cell>
          <cell r="G1951">
            <v>339.54</v>
          </cell>
          <cell r="H1951">
            <v>20</v>
          </cell>
        </row>
        <row r="1952">
          <cell r="C1952" t="str">
            <v>LIGACAO DE ESGOTO EM TUBO PVC ESGOTO SERIE-R DN 100MM, DA CAIXA ATE AREDE, INCLUINDO ESCAVACAO E REATERRO ATE 1,00M, COMPOSTO POR 10,50M DE TUBO PVC SERIE-R ESGOTO DN 100MM, JUNCAO SIMPLES PVC PARA ESGOTO PREDIAL DN 100X100MM E CURVA PVC 90 GRAUS PARA RE</v>
          </cell>
          <cell r="D1952" t="str">
            <v>UN</v>
          </cell>
          <cell r="E1952">
            <v>341.15</v>
          </cell>
          <cell r="F1952">
            <v>310.89999999999998</v>
          </cell>
          <cell r="G1952">
            <v>652.04999999999995</v>
          </cell>
          <cell r="H1952">
            <v>35</v>
          </cell>
        </row>
        <row r="1953">
          <cell r="C1953" t="str">
            <v>LIGACAO DE ESGOTO EM TUBO PVC ESGOTO SERIE-R DN 150MM, DA CAIXA ATE A REDE, INCLUINDO ESCAVACAO E REATERRO ATE 1,00M, COMPOSTO POR 13,65M DE TUBO PVC SERIE-R ESGOTO DN 150MM - FORNECIMENTO E INSTALACAO</v>
          </cell>
          <cell r="D1953" t="str">
            <v>UN</v>
          </cell>
          <cell r="E1953">
            <v>559.54999999999995</v>
          </cell>
          <cell r="F1953">
            <v>359.75</v>
          </cell>
          <cell r="G1953">
            <v>919.3</v>
          </cell>
          <cell r="H1953">
            <v>40</v>
          </cell>
        </row>
        <row r="1954">
          <cell r="C1954" t="str">
            <v>LIGACAO DE ESGOTO EM TUBO CERAMICO DN 100MM, DA CAIXA ATE A REDE, INCLUINDO ESCAVACAO E REATERRO ATE 1,00M, COMPOSTO POR 11,48M DE TUBO CERAMICO ESGOTO DN 100MM E CURVA CERAMICA 45 GRAUS ESGOTO DN 100MM - FORNECIMENTO E INSTALACAO</v>
          </cell>
          <cell r="D1954" t="str">
            <v>UN</v>
          </cell>
          <cell r="E1954">
            <v>207.47</v>
          </cell>
          <cell r="F1954">
            <v>384.11</v>
          </cell>
          <cell r="G1954">
            <v>591.58000000000004</v>
          </cell>
          <cell r="H1954">
            <v>43.101999999999997</v>
          </cell>
        </row>
        <row r="1955">
          <cell r="C1955" t="str">
            <v>LIGACAO DE ESGOTO EM TUBO CERAMICO DN 150MM, DA CAIXA ATE A REDE, INCLUINDO ESCAVACAO E REATERRO ATE 1,00M, COMPOSTO POR 11,48M DE TUBO CEREMICO ESGOTO DN 150MM E CURVA CEREMICA 45 GRAUS ESGOTO DN 150MM - FORNECIMENTO E INSTALACAO</v>
          </cell>
          <cell r="D1955" t="str">
            <v>UN</v>
          </cell>
          <cell r="E1955">
            <v>267.77</v>
          </cell>
          <cell r="F1955">
            <v>408.68</v>
          </cell>
          <cell r="G1955">
            <v>676.45</v>
          </cell>
          <cell r="H1955">
            <v>45.619</v>
          </cell>
        </row>
        <row r="1956">
          <cell r="C1956" t="str">
            <v>LIGACAO DE ESGOTO EM TUBO CERAMICO DN 200MM, DA CAIXA ATE A REDE, INCLUINDO ESCAVACAO E REATERRO ATE 1,00M, COMPOSTO POR 11,48M DE TUBO CERAMICO ESGOTO DN 200MM E CURVA CERAMICA 45 GRAUS ESGOTO DN 200MM - FORNECIMENTO E INSTALACAO</v>
          </cell>
          <cell r="D1956" t="str">
            <v>UN</v>
          </cell>
          <cell r="E1956">
            <v>388.78</v>
          </cell>
          <cell r="F1956">
            <v>443.38</v>
          </cell>
          <cell r="G1956">
            <v>832.16</v>
          </cell>
          <cell r="H1956">
            <v>49.136000000000003</v>
          </cell>
        </row>
        <row r="1957">
          <cell r="C1957" t="str">
            <v>RAMAL PREDIAL DE ESGOTO EM TUBO CERAMICO ESGOTO DN 100MM - FORNECIMENTO, INSTALACAO, ESCAVACAO E REATERRO</v>
          </cell>
          <cell r="D1957" t="str">
            <v>M</v>
          </cell>
          <cell r="E1957">
            <v>9.8000000000000007</v>
          </cell>
          <cell r="F1957">
            <v>43.95</v>
          </cell>
          <cell r="G1957">
            <v>53.75</v>
          </cell>
          <cell r="H1957">
            <v>5.1749999999999998</v>
          </cell>
        </row>
        <row r="1958">
          <cell r="C1958" t="str">
            <v>PONTOS DE ESGOTO E AGUA FRIA</v>
          </cell>
          <cell r="E1958" t="str">
            <v/>
          </cell>
          <cell r="F1958" t="str">
            <v/>
          </cell>
          <cell r="G1958" t="str">
            <v/>
          </cell>
        </row>
        <row r="1959">
          <cell r="C1959" t="str">
            <v>PONTO DE ESGOTO PVC 100MM - MEDIA 1,10M DE TUBO PVC ESGOTO PREDIAL DN 100MM E 1 JOELHO PVC 90 GRAUS ESGOTO PREDIAL DN 100MM - FORNECIMENTO E INSTALACAO</v>
          </cell>
          <cell r="D1959" t="str">
            <v>PT</v>
          </cell>
          <cell r="E1959">
            <v>21.79</v>
          </cell>
          <cell r="F1959">
            <v>59.51</v>
          </cell>
          <cell r="G1959">
            <v>81.3</v>
          </cell>
          <cell r="H1959">
            <v>5.7</v>
          </cell>
        </row>
        <row r="1960">
          <cell r="C1960" t="str">
            <v>PONTO DE AGUA FRIA PVC 3/4" - MEDIA 5, 00M DE TUBO DE PVC ROSCAVEL AGUA FRIA 3/4" E 2 JOELHOS DE PVC ROSCAVEL 90 GRAUS AGUA FRIA 3/4" - FORNECIMENTO E INSTALACAO</v>
          </cell>
          <cell r="D1960" t="str">
            <v>PT</v>
          </cell>
          <cell r="E1960">
            <v>25.06</v>
          </cell>
          <cell r="F1960">
            <v>43.41</v>
          </cell>
          <cell r="G1960">
            <v>68.47</v>
          </cell>
          <cell r="H1960">
            <v>4.2</v>
          </cell>
        </row>
        <row r="1961">
          <cell r="C1961" t="str">
            <v>PONTO DE AGUA FRIA PVC 1/2" - MEDIA 5,00M DE TUBO DE PVC ROSCAVEL AGUA FRIA 1/2" E 2 JOELHOS DE PVC ROSCAVEL 90 GRAUS AGUA FRIA 1/2" - FORNECIMENTO E INSTALACAO</v>
          </cell>
          <cell r="D1961" t="str">
            <v>PT</v>
          </cell>
          <cell r="E1961">
            <v>15.66</v>
          </cell>
          <cell r="F1961">
            <v>43.41</v>
          </cell>
          <cell r="G1961">
            <v>59.07</v>
          </cell>
          <cell r="H1961">
            <v>4.2</v>
          </cell>
        </row>
        <row r="1962">
          <cell r="C1962" t="str">
            <v>APARELHOS SANITARIOS, LOUCAS, METAIS E OUTROS</v>
          </cell>
          <cell r="E1962" t="str">
            <v/>
          </cell>
          <cell r="F1962" t="str">
            <v/>
          </cell>
          <cell r="G1962" t="str">
            <v/>
          </cell>
        </row>
        <row r="1963">
          <cell r="C1963" t="str">
            <v>MANUTENCAO / REPAROS - APARELHOS SANITARIOS, LOUCAS, METAIS E OUTROS</v>
          </cell>
          <cell r="E1963" t="str">
            <v/>
          </cell>
          <cell r="F1963" t="str">
            <v/>
          </cell>
          <cell r="G1963" t="str">
            <v/>
          </cell>
        </row>
        <row r="1964">
          <cell r="C1964" t="str">
            <v>COLOCACAO CUBA LOUCA/ACO INOX EXCLUSIVE CUBA/COMPLEMENTO - P</v>
          </cell>
          <cell r="D1964" t="str">
            <v>UN</v>
          </cell>
          <cell r="E1964">
            <v>0</v>
          </cell>
          <cell r="F1964">
            <v>20.93</v>
          </cell>
          <cell r="G1964">
            <v>20.93</v>
          </cell>
          <cell r="H1964">
            <v>2</v>
          </cell>
        </row>
        <row r="1965">
          <cell r="C1965" t="str">
            <v>COLOCACAO BANCA MARMORE/GRANITO/ACO INOX EXCLUSIVE BANCA - P</v>
          </cell>
          <cell r="D1965" t="str">
            <v>M</v>
          </cell>
          <cell r="E1965">
            <v>1.23</v>
          </cell>
          <cell r="F1965">
            <v>40.840000000000003</v>
          </cell>
          <cell r="G1965">
            <v>42.07</v>
          </cell>
          <cell r="H1965">
            <v>4.0449999999999999</v>
          </cell>
        </row>
        <row r="1966">
          <cell r="C1966" t="str">
            <v>BANCADAS</v>
          </cell>
          <cell r="E1966" t="str">
            <v/>
          </cell>
          <cell r="F1966" t="str">
            <v/>
          </cell>
          <cell r="G1966" t="str">
            <v/>
          </cell>
        </row>
        <row r="1967">
          <cell r="C1967" t="str">
            <v>GRANITO CINZA POLIDO PARA BANCADA E=2,5 CM, LARGURA 60CM - FORNECIMENTO E INSTALACAO</v>
          </cell>
          <cell r="D1967" t="str">
            <v>M</v>
          </cell>
          <cell r="E1967">
            <v>113</v>
          </cell>
          <cell r="F1967">
            <v>40.840000000000003</v>
          </cell>
          <cell r="G1967">
            <v>153.84</v>
          </cell>
          <cell r="H1967">
            <v>4.0449999999999999</v>
          </cell>
        </row>
        <row r="1968">
          <cell r="C1968" t="str">
            <v>GRANITO AMENDOA POLIDO PARA BANCADA E=2,0 CM, LARGURA 60CM - FORNECIMENTO E INSTALACAO</v>
          </cell>
          <cell r="D1968" t="str">
            <v>M</v>
          </cell>
          <cell r="E1968">
            <v>139.85</v>
          </cell>
          <cell r="F1968">
            <v>40.840000000000003</v>
          </cell>
          <cell r="G1968">
            <v>180.69</v>
          </cell>
          <cell r="H1968">
            <v>4.0449999999999999</v>
          </cell>
        </row>
        <row r="1969">
          <cell r="C1969" t="str">
            <v>BANCA (TAMPO) DE MARMORE SINTETICO 120X60CM COM CUBA, VALVULA EM PLASTICO BRANCO 1", SIFAO PLASTICO TIPO COPO 1" E TORNEIRA CROMADA LONGA 1/2" OU 3/4" PARA PIA PADRAO POPULAR - FORNECIMENTO E INSTALACAO</v>
          </cell>
          <cell r="D1969" t="str">
            <v>UN</v>
          </cell>
          <cell r="E1969">
            <v>128.83000000000001</v>
          </cell>
          <cell r="F1969">
            <v>72.11</v>
          </cell>
          <cell r="G1969">
            <v>200.94</v>
          </cell>
          <cell r="H1969">
            <v>7.03</v>
          </cell>
        </row>
        <row r="1970">
          <cell r="C1970" t="str">
            <v>BANCA (TAMPO) DE MARMORITE, GRANILITE OU GRANITITA 120X60CM COM CUBA, VALVULA EM PLASTICO BRANCO 1,SIFAO PLASTICO TIPO COPO 1 E TORNEIRA CROMADA LONGA 1/2 OU 3/4 PARA PIA PADRAO POPULAR - FORNECIMENTO E INSTALACAO</v>
          </cell>
          <cell r="D1970" t="str">
            <v>UN</v>
          </cell>
          <cell r="E1970">
            <v>143.56</v>
          </cell>
          <cell r="F1970">
            <v>72.11</v>
          </cell>
          <cell r="G1970">
            <v>215.67</v>
          </cell>
          <cell r="H1970">
            <v>7.03</v>
          </cell>
        </row>
        <row r="1971">
          <cell r="C1971" t="str">
            <v>BANCADA (TAMPO) COM CUBA EM MARMORITE, GRANILITE OU GRANITINA 120X60CM PARA PIA - FORNECIMENTO E INSTALACAO</v>
          </cell>
          <cell r="D1971" t="str">
            <v>UN</v>
          </cell>
          <cell r="E1971">
            <v>108.37</v>
          </cell>
          <cell r="F1971">
            <v>28.21</v>
          </cell>
          <cell r="G1971">
            <v>136.58000000000001</v>
          </cell>
          <cell r="H1971">
            <v>2.90455</v>
          </cell>
        </row>
        <row r="1972">
          <cell r="C1972" t="str">
            <v>BANCADA (TAMPO) MARMORE SINTETICO 120X60CM COM CUBA - FORNECIMENTO E INSTALACAO</v>
          </cell>
          <cell r="D1972" t="str">
            <v>UN</v>
          </cell>
          <cell r="E1972">
            <v>95.34</v>
          </cell>
          <cell r="F1972">
            <v>49.01</v>
          </cell>
          <cell r="G1972">
            <v>144.35</v>
          </cell>
          <cell r="H1972">
            <v>4.8540000000000001</v>
          </cell>
        </row>
        <row r="1973">
          <cell r="C1973" t="str">
            <v>BANCADA (TAMPO) MARMORE SINTETICO 150X50CM COM CUBA - FORNECIMENTO E INSTALACAO</v>
          </cell>
          <cell r="D1973" t="str">
            <v>UN</v>
          </cell>
          <cell r="E1973">
            <v>127.48</v>
          </cell>
          <cell r="F1973">
            <v>61.26</v>
          </cell>
          <cell r="G1973">
            <v>188.74</v>
          </cell>
          <cell r="H1973">
            <v>6.0674999999999999</v>
          </cell>
        </row>
        <row r="1974">
          <cell r="C1974" t="str">
            <v>BANCA DE MARMORE SINTETICO 120X60CM COM CUBA, COM SIFAO PLASTICO TIPO COPO 1.1/4" E VALVULA PLASTICO CROMADO TIPO AMERICANA 3.1/2"X1.1/2" - FORNECIMENTO E INSTALACAO</v>
          </cell>
          <cell r="D1974" t="str">
            <v>UN</v>
          </cell>
          <cell r="E1974">
            <v>105.93</v>
          </cell>
          <cell r="F1974">
            <v>61.15</v>
          </cell>
          <cell r="G1974">
            <v>167.08</v>
          </cell>
          <cell r="H1974">
            <v>5.8540000000000001</v>
          </cell>
        </row>
        <row r="1975">
          <cell r="C1975" t="str">
            <v>BANCADA (TAMPO) MARMORE BRANCO NACIONAL E = 3CM, LARGURA 50CM, POLIDO COM FURO PARA CUBA - FORNECIMENTO E INSTALACAO</v>
          </cell>
          <cell r="D1975" t="str">
            <v>M</v>
          </cell>
          <cell r="E1975">
            <v>206.3</v>
          </cell>
          <cell r="F1975">
            <v>40.840000000000003</v>
          </cell>
          <cell r="G1975">
            <v>247.14</v>
          </cell>
          <cell r="H1975">
            <v>4.0449999999999999</v>
          </cell>
        </row>
        <row r="1976">
          <cell r="C1976" t="str">
            <v>BANCADA (TAMPO) MARMORE BRANCO NACIONAL E = 3CM, LARGURA 55CM, POLIDO COM FURO PARA CUBA - FORNECIMENTO E INSTALACAO</v>
          </cell>
          <cell r="D1976" t="str">
            <v>M</v>
          </cell>
          <cell r="E1976">
            <v>226.8</v>
          </cell>
          <cell r="F1976">
            <v>40.840000000000003</v>
          </cell>
          <cell r="G1976">
            <v>267.64</v>
          </cell>
          <cell r="H1976">
            <v>4.0449999999999999</v>
          </cell>
        </row>
        <row r="1977">
          <cell r="C1977" t="str">
            <v>BANCADA (TAMPO) MARMORE BRANCO NACIONAL E = 3CM, LARGURA 60CM, POLIDO COM FURO PARA CUBA - FORNECIMENTO E INSTALACAO</v>
          </cell>
          <cell r="D1977" t="str">
            <v>M</v>
          </cell>
          <cell r="E1977">
            <v>247.31</v>
          </cell>
          <cell r="F1977">
            <v>40.840000000000003</v>
          </cell>
          <cell r="G1977">
            <v>288.14999999999998</v>
          </cell>
          <cell r="H1977">
            <v>4.0449999999999999</v>
          </cell>
        </row>
        <row r="1978">
          <cell r="C1978" t="str">
            <v>BANCADA (TAMPO) MARMORE BRANCO NACIONAL E = 3CM, LARGURA 62CM, POLIDO COM FURO PARA CUBA - FORNECIMENTO E INSTALACAO</v>
          </cell>
          <cell r="D1978" t="str">
            <v>M</v>
          </cell>
          <cell r="E1978">
            <v>255.51</v>
          </cell>
          <cell r="F1978">
            <v>40.840000000000003</v>
          </cell>
          <cell r="G1978">
            <v>296.35000000000002</v>
          </cell>
          <cell r="H1978">
            <v>4.0449999999999999</v>
          </cell>
        </row>
        <row r="1979">
          <cell r="C1979" t="str">
            <v>BANCADA (TAMPO) MARMORE BRANCO NACIONAL E = 3CM, LARGURA 67CM, POLIDO COM FURO PARA CUBA - FORNECIMENTO E INSTALACAO</v>
          </cell>
          <cell r="D1979" t="str">
            <v>M</v>
          </cell>
          <cell r="E1979">
            <v>276.02</v>
          </cell>
          <cell r="F1979">
            <v>40.840000000000003</v>
          </cell>
          <cell r="G1979">
            <v>316.86</v>
          </cell>
          <cell r="H1979">
            <v>4.0449999999999999</v>
          </cell>
        </row>
        <row r="1980">
          <cell r="C1980" t="str">
            <v>MARMORE BRANCO POLIDO PARA BANCADA (TAMPO) E=3CM, LARGURA 30CM ENGASTADA NA PAREDE - FORNECIMENTO E INSTALACAO</v>
          </cell>
          <cell r="D1980" t="str">
            <v>M</v>
          </cell>
          <cell r="E1980">
            <v>116.73</v>
          </cell>
          <cell r="F1980">
            <v>40.630000000000003</v>
          </cell>
          <cell r="G1980">
            <v>157.36000000000001</v>
          </cell>
          <cell r="H1980">
            <v>4.0199999999999996</v>
          </cell>
        </row>
        <row r="1981">
          <cell r="C1981" t="str">
            <v>MARMORE BRANCO POLIDO PARA BANCADA (TAMPO) E=3CM, LARGURA 40CM ENGASTADA NA PAREDE - FORNECIMENTO E INSTALACAO</v>
          </cell>
          <cell r="D1981" t="str">
            <v>M</v>
          </cell>
          <cell r="E1981">
            <v>155.49</v>
          </cell>
          <cell r="F1981">
            <v>40.630000000000003</v>
          </cell>
          <cell r="G1981">
            <v>196.12</v>
          </cell>
          <cell r="H1981">
            <v>4.0199999999999996</v>
          </cell>
        </row>
        <row r="1982">
          <cell r="C1982" t="str">
            <v>BANCADA DE MARMORE POLIDO BRANCO E=3,0CM, LARGURA 45CM - FORNECIMENTO E INSTALACAO</v>
          </cell>
          <cell r="D1982" t="str">
            <v>M</v>
          </cell>
          <cell r="E1982">
            <v>174.82</v>
          </cell>
          <cell r="F1982">
            <v>26.43</v>
          </cell>
          <cell r="G1982">
            <v>201.25</v>
          </cell>
          <cell r="H1982">
            <v>2.6150000000000002</v>
          </cell>
        </row>
        <row r="1983">
          <cell r="C1983" t="str">
            <v>MARMORE BRANCO POLIDO PARA BANCADA (TAMPO) E=3CM, LARGURA 55CM ENGASTADA NA PAREDE - FORNECIMENTO E INSTALACAO</v>
          </cell>
          <cell r="D1983" t="str">
            <v>M</v>
          </cell>
          <cell r="E1983">
            <v>213.62</v>
          </cell>
          <cell r="F1983">
            <v>40.630000000000003</v>
          </cell>
          <cell r="G1983">
            <v>254.25</v>
          </cell>
          <cell r="H1983">
            <v>4.0199999999999996</v>
          </cell>
        </row>
        <row r="1984">
          <cell r="C1984" t="str">
            <v>MARMORE BRANCO POLIDO PARA BANCADA (TAMPO) E=3CM, LARGURA 60CM ENGASTADA NA PAREDE - FORNECIMENTO E INSTALACAO</v>
          </cell>
          <cell r="D1984" t="str">
            <v>M</v>
          </cell>
          <cell r="E1984">
            <v>233</v>
          </cell>
          <cell r="F1984">
            <v>40.630000000000003</v>
          </cell>
          <cell r="G1984">
            <v>273.63</v>
          </cell>
          <cell r="H1984">
            <v>4.0199999999999996</v>
          </cell>
        </row>
        <row r="1985">
          <cell r="C1985" t="str">
            <v>BANCADA DE MARMORE POLIDO BRANCO E=3,0CM, LARGURA 60CM, COM PREVISAO DE ALVENARIA E CINTA DE AMARRACAO - FORNECIMENTO E INSTALACAO</v>
          </cell>
          <cell r="D1985" t="str">
            <v>M</v>
          </cell>
          <cell r="E1985">
            <v>255.16</v>
          </cell>
          <cell r="F1985">
            <v>31.5</v>
          </cell>
          <cell r="G1985">
            <v>286.66000000000003</v>
          </cell>
          <cell r="H1985">
            <v>3.08074</v>
          </cell>
        </row>
        <row r="1986">
          <cell r="C1986" t="str">
            <v>TANQUES</v>
          </cell>
          <cell r="E1986" t="str">
            <v/>
          </cell>
          <cell r="F1986" t="str">
            <v/>
          </cell>
          <cell r="G1986" t="str">
            <v/>
          </cell>
        </row>
        <row r="1987">
          <cell r="C1987" t="str">
            <v>TANQUE SIMPLES PRE-MOLDADO DE CONCRETO COM VALVULA EM PLASTICO BRANCO 1.1/4"X1.1/2", SIFAO PLASTICO TIPO COPO 1.1/4" E TORNEIRA PLASTICA 3/4" - FORNECIMENTO E INSTALACAO</v>
          </cell>
          <cell r="D1987" t="str">
            <v>UN</v>
          </cell>
          <cell r="E1987">
            <v>96.6</v>
          </cell>
          <cell r="F1987">
            <v>62.89</v>
          </cell>
          <cell r="G1987">
            <v>159.49</v>
          </cell>
          <cell r="H1987">
            <v>6.0119999999999996</v>
          </cell>
        </row>
        <row r="1988">
          <cell r="C1988" t="str">
            <v>TANQUE SIMPLES PRE-MOLDADO DE CONCRETO COM VALVULA EM PLASTICO BRANCO 1.1/4"X1.1/2", SIFAO PLASTICO TIPO COPO 1.1/4" E TORNEIRA DE METAL AMARELO CURTA 1/2" OU 3/4" PARA TANQUE - FORNECIMENTO E INSTALACAO</v>
          </cell>
          <cell r="D1988" t="str">
            <v>UN</v>
          </cell>
          <cell r="E1988">
            <v>99.72</v>
          </cell>
          <cell r="F1988">
            <v>62.89</v>
          </cell>
          <cell r="G1988">
            <v>162.61000000000001</v>
          </cell>
          <cell r="H1988">
            <v>6.0119999999999996</v>
          </cell>
        </row>
        <row r="1989">
          <cell r="C1989" t="str">
            <v>TANQUE LOUCA BRANCO SEM COLUNA, COMPLETO INCLUSIVE TORNEIRA METALICA</v>
          </cell>
          <cell r="D1989" t="str">
            <v>UN</v>
          </cell>
          <cell r="E1989">
            <v>176.58</v>
          </cell>
          <cell r="F1989">
            <v>62.79</v>
          </cell>
          <cell r="G1989">
            <v>239.37</v>
          </cell>
          <cell r="H1989">
            <v>6</v>
          </cell>
        </row>
        <row r="1990">
          <cell r="C1990" t="str">
            <v>TANQUE MARMORE SINTETICO 22 LITROS, COM CONJUNTO PARA FIXACAO - FORNECIMENTO E INSTALACAO</v>
          </cell>
          <cell r="D1990" t="str">
            <v>UN</v>
          </cell>
          <cell r="E1990">
            <v>104.24</v>
          </cell>
          <cell r="F1990">
            <v>33.479999999999997</v>
          </cell>
          <cell r="G1990">
            <v>137.72</v>
          </cell>
          <cell r="H1990">
            <v>3.2</v>
          </cell>
        </row>
        <row r="1991">
          <cell r="C1991" t="str">
            <v>TANQUE MARMORE SINTETICO 22 LITROS, COM VALVULA EM PLASTICO BRANCO 1.1/4" X 1.1/2" CONJUNTO PARA FIXACAO - FORNECIMENTO E INSTALACAO</v>
          </cell>
          <cell r="D1991" t="str">
            <v>UN</v>
          </cell>
          <cell r="E1991">
            <v>106.28</v>
          </cell>
          <cell r="F1991">
            <v>38.72</v>
          </cell>
          <cell r="G1991">
            <v>145</v>
          </cell>
          <cell r="H1991">
            <v>3.7</v>
          </cell>
        </row>
        <row r="1992">
          <cell r="C1992" t="str">
            <v>TANQUE DE MARMORE SINTETICO 22 LITROS COM VALVULA EM PLASTICO BRANCO 1.1/4"X1.1/2", SIFAO PLASTICO TIPO COPO 1.1/4" E TORNEIRA DE METAL AMARELO CURTA 1/2" OU 3/4" PARA TANQUE - FORNECIMENTO E INSTALACAO</v>
          </cell>
          <cell r="D1992" t="str">
            <v>UN</v>
          </cell>
          <cell r="E1992">
            <v>115.15</v>
          </cell>
          <cell r="F1992">
            <v>62.89</v>
          </cell>
          <cell r="G1992">
            <v>178.04</v>
          </cell>
          <cell r="H1992">
            <v>6.0119999999999996</v>
          </cell>
        </row>
        <row r="1993">
          <cell r="C1993" t="str">
            <v>TANQUE LOUCA BRANCA C/COLUNA MED 56X48CM (EM TORNO) INCL ACESSORIOS DE FIX FERRAGENS EM METAL CROMADO TORNEIRA DE PRESSAO 1158 DE 1/2" VALVULA DE ESCOAMENTO 1605 E SIFAO 1680 DE 1.1/4"X1.1/2" - FORNECIMENTO</v>
          </cell>
          <cell r="D1993" t="str">
            <v>UN</v>
          </cell>
          <cell r="E1993">
            <v>306.95</v>
          </cell>
          <cell r="F1993">
            <v>0</v>
          </cell>
          <cell r="G1993">
            <v>306.95</v>
          </cell>
          <cell r="H1993">
            <v>0</v>
          </cell>
        </row>
        <row r="1994">
          <cell r="C1994" t="str">
            <v>TANQUE LOUCA BRANCA C/COLUNAS E MED 60X56CM (EM TORNO) INCL ACESSORIOS DE FIX FERRAGENS EM METAL CROMADO TORNEIRA PRESSAO 1158 1/2" VALVULA ESCOAMENTO 1605 E SIFAO 1680 DE 1.1/2"X1.1/2" - FORNECIMENTO</v>
          </cell>
          <cell r="D1994" t="str">
            <v>UN</v>
          </cell>
          <cell r="E1994">
            <v>302.82</v>
          </cell>
          <cell r="F1994">
            <v>0</v>
          </cell>
          <cell r="G1994">
            <v>302.82</v>
          </cell>
          <cell r="H1994">
            <v>0</v>
          </cell>
        </row>
        <row r="1995">
          <cell r="C1995" t="str">
            <v>CUBAS E PIAS</v>
          </cell>
          <cell r="E1995" t="str">
            <v/>
          </cell>
          <cell r="F1995" t="str">
            <v/>
          </cell>
          <cell r="G1995" t="str">
            <v/>
          </cell>
        </row>
        <row r="1996">
          <cell r="C1996" t="str">
            <v>CUBA DE ACO INOXIDAVEL 46,5X30,0X11,5CM - FORNECIMENTO E INSTALACAO</v>
          </cell>
          <cell r="D1996" t="str">
            <v>UN</v>
          </cell>
          <cell r="E1996">
            <v>43.1</v>
          </cell>
          <cell r="F1996">
            <v>20.93</v>
          </cell>
          <cell r="G1996">
            <v>64.03</v>
          </cell>
          <cell r="H1996">
            <v>2</v>
          </cell>
        </row>
        <row r="1997">
          <cell r="C1997" t="str">
            <v>CUBA DE ACO INOXIDAVEL 56,0X33,0X11,5CM - FORNECIMENTO E INSTALACAO</v>
          </cell>
          <cell r="D1997" t="str">
            <v>UN</v>
          </cell>
          <cell r="E1997">
            <v>51.13</v>
          </cell>
          <cell r="F1997">
            <v>20.93</v>
          </cell>
          <cell r="G1997">
            <v>72.06</v>
          </cell>
          <cell r="H1997">
            <v>2</v>
          </cell>
        </row>
        <row r="1998">
          <cell r="C1998" t="str">
            <v>CUBA DE ACO INOXIDAVEL 40,0X34,0X11,5CM - FORNECIMENTO E INSTALACAO</v>
          </cell>
          <cell r="D1998" t="str">
            <v>UN</v>
          </cell>
          <cell r="E1998">
            <v>47.68</v>
          </cell>
          <cell r="F1998">
            <v>20.93</v>
          </cell>
          <cell r="G1998">
            <v>68.61</v>
          </cell>
          <cell r="H1998">
            <v>2</v>
          </cell>
        </row>
        <row r="1999">
          <cell r="C1999" t="str">
            <v>CUBA ACO INOXIDAVEL 40,0X34,0X11,5 CM, COM SIFAO EM METAL CROMADO 1.1/2X1.1/2", VALVULA EM METAL CROMADO TIPO AMERICANA 3.1/2"X1.1/2" PARA PIA - FORNECIMENTO E INSTALACAO</v>
          </cell>
          <cell r="D1999" t="str">
            <v>UN</v>
          </cell>
          <cell r="E1999">
            <v>144.72</v>
          </cell>
          <cell r="F1999">
            <v>14.16</v>
          </cell>
          <cell r="G1999">
            <v>158.88</v>
          </cell>
          <cell r="H1999">
            <v>1.4</v>
          </cell>
        </row>
        <row r="2000">
          <cell r="C2000" t="str">
            <v>CUBA ACO INOXIDAVEL 56, 0X33,0X11,5 CM, COM SIFAO EM METAL CROMADO 1.1/2X1.1/2", VALVULA EM METAL CROMADO TIPO AMERICANA 3.1/2"X1.1/2" PARA PIA - FORNECIMENTO E INSTALACAO</v>
          </cell>
          <cell r="D2000" t="str">
            <v>UN</v>
          </cell>
          <cell r="E2000">
            <v>148.16999999999999</v>
          </cell>
          <cell r="F2000">
            <v>20.23</v>
          </cell>
          <cell r="G2000">
            <v>168.4</v>
          </cell>
          <cell r="H2000">
            <v>2</v>
          </cell>
        </row>
        <row r="2001">
          <cell r="C2001" t="str">
            <v>PIA ACO INOXIDAVEL 120X60CM COM 1 CUBA - FORNECIMENTO E INSTALACAO</v>
          </cell>
          <cell r="D2001" t="str">
            <v>UN</v>
          </cell>
          <cell r="E2001">
            <v>116.13</v>
          </cell>
          <cell r="F2001">
            <v>49.01</v>
          </cell>
          <cell r="G2001">
            <v>165.14</v>
          </cell>
          <cell r="H2001">
            <v>4.8540000000000001</v>
          </cell>
        </row>
        <row r="2002">
          <cell r="C2002" t="str">
            <v>PIA ACO INOXIDAVEL 200X60CM COM 2 CUBAS - FORNECIMENTO E INSTALACAO</v>
          </cell>
          <cell r="D2002" t="str">
            <v>UN</v>
          </cell>
          <cell r="E2002">
            <v>234.2</v>
          </cell>
          <cell r="F2002">
            <v>81.680000000000007</v>
          </cell>
          <cell r="G2002">
            <v>315.88</v>
          </cell>
          <cell r="H2002">
            <v>8.09</v>
          </cell>
        </row>
        <row r="2003">
          <cell r="C2003" t="str">
            <v>PIA COZINHA EM BANCA GRANITO CINZA 1,20X0,60M CUBA INOX/TORNEIRA PAREDE</v>
          </cell>
          <cell r="D2003" t="str">
            <v>UN</v>
          </cell>
          <cell r="E2003">
            <v>215.55</v>
          </cell>
          <cell r="F2003">
            <v>85.71</v>
          </cell>
          <cell r="G2003">
            <v>301.26</v>
          </cell>
          <cell r="H2003">
            <v>8.33</v>
          </cell>
        </row>
        <row r="2004">
          <cell r="C2004" t="str">
            <v>LAVATORIOS</v>
          </cell>
          <cell r="E2004" t="str">
            <v/>
          </cell>
          <cell r="F2004" t="str">
            <v/>
          </cell>
          <cell r="G2004" t="str">
            <v/>
          </cell>
        </row>
        <row r="2005">
          <cell r="C2005" t="str">
            <v>LAVATORIO EM LOUCA BRANCA, SEM COLUNA PADRAO POPULAR, COM TORNEIRA CROMADA POPULAR , SIFAO, VALVULA E ENGATE PLASTICO</v>
          </cell>
          <cell r="D2005" t="str">
            <v>UN</v>
          </cell>
          <cell r="E2005">
            <v>89.59</v>
          </cell>
          <cell r="F2005">
            <v>50.74</v>
          </cell>
          <cell r="G2005">
            <v>140.33000000000001</v>
          </cell>
          <cell r="H2005">
            <v>4.75</v>
          </cell>
        </row>
        <row r="2006">
          <cell r="C2006" t="str">
            <v>LAVATORIO LOUCA BRANCA SUSPENSO 29, 5 X 39, 0CM, PADRAO POPULAR, COM CONJUNTO PARA FIXACAO - FORNECIMENTO E INSTALACAO</v>
          </cell>
          <cell r="D2006" t="str">
            <v>UN</v>
          </cell>
          <cell r="E2006">
            <v>49.56</v>
          </cell>
          <cell r="F2006">
            <v>28.25</v>
          </cell>
          <cell r="G2006">
            <v>77.81</v>
          </cell>
          <cell r="H2006">
            <v>2.7</v>
          </cell>
        </row>
        <row r="2007">
          <cell r="C2007" t="str">
            <v>LAVATORIO LOUCA BRANCA SUSPENSO 29, 5 X 39, 0CM, PADRAO POPULAR, COM SIFAO PLASTICO TIPO COPO 1", VALVULA EM PLASTICO BRANCO 1" E CONJUNTO PARA FIXACAO - FORNECIMENTO E INSTALACAO</v>
          </cell>
          <cell r="D2007" t="str">
            <v>UN</v>
          </cell>
          <cell r="E2007">
            <v>58.63</v>
          </cell>
          <cell r="F2007">
            <v>43.95</v>
          </cell>
          <cell r="G2007">
            <v>102.58</v>
          </cell>
          <cell r="H2007">
            <v>4.2</v>
          </cell>
        </row>
        <row r="2008">
          <cell r="C2008" t="str">
            <v>LAVATORIO EM BANCA MARMORE BRANCO 80X55CM COM CUBA EMBUTIR OVAL</v>
          </cell>
          <cell r="D2008" t="str">
            <v>UN</v>
          </cell>
          <cell r="E2008">
            <v>268.07</v>
          </cell>
          <cell r="F2008">
            <v>70.8</v>
          </cell>
          <cell r="G2008">
            <v>338.87</v>
          </cell>
          <cell r="H2008">
            <v>7.024</v>
          </cell>
        </row>
        <row r="2009">
          <cell r="C2009" t="str">
            <v>LAVATORIO LOUCA BR MEDIO LUXO C/LADRAO MED 55X45 RABICHO CROMADO DE 1/2", C/COLUNA INCL ACESSORIOS DE FIXACAO, FERRAGENS EM METAL CROMADO SIFAO 1680 DE 1"X1.1/4" APARELHO MISTURADOR 1875/C45 C/AREJADOR VALVULA DE ESCOAMENTO 1603 RABICHO EM PVC. - FORNECIM</v>
          </cell>
          <cell r="D2009" t="str">
            <v>UN</v>
          </cell>
          <cell r="E2009">
            <v>351.88</v>
          </cell>
          <cell r="F2009">
            <v>0</v>
          </cell>
          <cell r="G2009">
            <v>351.88</v>
          </cell>
          <cell r="H2009">
            <v>0</v>
          </cell>
        </row>
        <row r="2010">
          <cell r="C2010" t="str">
            <v>LAVATORIO LOUCA BR EMBUTIR (CUBA) MEDIO LUXO S/LADRAO 52X39CM FERRAGENS EM METAL CROMADO SIFAO 1680 1"X1.1/4" TORNEIRA DE PRESSAO 1193 DE 1/2" E VALVULA DE ESCOAMENTO 1600 RABICHO EM PVC - FORNECIMENTO</v>
          </cell>
          <cell r="D2010" t="str">
            <v>UN</v>
          </cell>
          <cell r="E2010">
            <v>188.29</v>
          </cell>
          <cell r="F2010">
            <v>0</v>
          </cell>
          <cell r="G2010">
            <v>188.29</v>
          </cell>
          <cell r="H2010">
            <v>0</v>
          </cell>
        </row>
        <row r="2011">
          <cell r="C2011" t="str">
            <v>LAVATORIO LOUCA BRANCA D/EMBUTIR (CUBA) MED LUXO 52X39CM C/LADRAO FERRAGENS EM METAL CROMADO SIFAO 1680 1"X1.1/4" TORNEIRA DE PRESSAO 1193 DE 1/2" E VALVULA DE ESCOAMENTO 1603 RABICHO EM PVC - FORNECIMENTO</v>
          </cell>
          <cell r="D2011" t="str">
            <v>UN</v>
          </cell>
          <cell r="E2011">
            <v>218.5</v>
          </cell>
          <cell r="F2011">
            <v>0</v>
          </cell>
          <cell r="G2011">
            <v>218.5</v>
          </cell>
          <cell r="H2011">
            <v>0</v>
          </cell>
        </row>
        <row r="2012">
          <cell r="C2012" t="str">
            <v>LAVATORIO LOUCA BRANCA D/SOBREPOR MED LUXO C/LADRAO 53X43CM FERRAGENS E METAL CROMADO SIFAO 1680 1"X1.1/4", TORNEIRA D/PRESSAO 1193 1/2" E VALVULA DE ESCOAMENTO 1603 RABICHO EM PVC - FORNECIMENTO.</v>
          </cell>
          <cell r="D2012" t="str">
            <v>UN</v>
          </cell>
          <cell r="E2012">
            <v>216.16</v>
          </cell>
          <cell r="F2012">
            <v>0</v>
          </cell>
          <cell r="G2012">
            <v>216.16</v>
          </cell>
          <cell r="H2012">
            <v>0</v>
          </cell>
        </row>
        <row r="2013">
          <cell r="C2013" t="str">
            <v>LAVATORIO LOUCA BRANCA POPULAR S/LADRAO MED 47X35CM INCLUSIVE ACESSORIOS DE FIX - FORNECIMENTO</v>
          </cell>
          <cell r="D2013" t="str">
            <v>UN</v>
          </cell>
          <cell r="E2013">
            <v>45.34</v>
          </cell>
          <cell r="F2013">
            <v>0</v>
          </cell>
          <cell r="G2013">
            <v>45.34</v>
          </cell>
          <cell r="H2013">
            <v>0</v>
          </cell>
        </row>
        <row r="2014">
          <cell r="C2014" t="str">
            <v>TORNEIRAS E MISTURADORES</v>
          </cell>
          <cell r="E2014" t="str">
            <v/>
          </cell>
          <cell r="F2014" t="str">
            <v/>
          </cell>
          <cell r="G2014" t="str">
            <v/>
          </cell>
        </row>
        <row r="2015">
          <cell r="C2015" t="str">
            <v>TORNEIRA CROMADA 1/2" OU 3/4" PARA JARDIM OU TANQUE, PADRAO ALTO - FORNECIMENTO E INSTALACAO</v>
          </cell>
          <cell r="D2015" t="str">
            <v>UN</v>
          </cell>
          <cell r="E2015">
            <v>44.28</v>
          </cell>
          <cell r="F2015">
            <v>10.47</v>
          </cell>
          <cell r="G2015">
            <v>54.75</v>
          </cell>
          <cell r="H2015">
            <v>1</v>
          </cell>
        </row>
        <row r="2016">
          <cell r="C2016" t="str">
            <v>TORNEIRA CROMADA LONGA 1/2" OU 3/4" DE PAREDE PARA PIA, PADRAO POPULAR - FORNECIMENTO E INSTALACAO</v>
          </cell>
          <cell r="D2016" t="str">
            <v>UN</v>
          </cell>
          <cell r="E2016">
            <v>24.59</v>
          </cell>
          <cell r="F2016">
            <v>10.47</v>
          </cell>
          <cell r="G2016">
            <v>35.06</v>
          </cell>
          <cell r="H2016">
            <v>1</v>
          </cell>
        </row>
        <row r="2017">
          <cell r="C2017" t="str">
            <v>TORNEIRA CROMADA LONGA 1/2" OU 3/4" DE PAREDE PARA PIA DE COZINHA COM AREJADOR, PADRAO MEDIO - FORNECIMENTO E INSTALACAO</v>
          </cell>
          <cell r="D2017" t="str">
            <v>UN</v>
          </cell>
          <cell r="E2017">
            <v>78.78</v>
          </cell>
          <cell r="F2017">
            <v>10.47</v>
          </cell>
          <cell r="G2017">
            <v>89.25</v>
          </cell>
          <cell r="H2017">
            <v>1</v>
          </cell>
        </row>
        <row r="2018">
          <cell r="C2018" t="str">
            <v>TORNEIRA CROMADA TUBO MOVEL DE PAREDE 1/2" OU 3/4" PARA PIA DE COZINHA, PADRAO MEDIO - FORNECIMENTO E INSTALACAO</v>
          </cell>
          <cell r="D2018" t="str">
            <v>UN</v>
          </cell>
          <cell r="E2018">
            <v>91.25</v>
          </cell>
          <cell r="F2018">
            <v>10.47</v>
          </cell>
          <cell r="G2018">
            <v>101.72</v>
          </cell>
          <cell r="H2018">
            <v>1</v>
          </cell>
        </row>
        <row r="2019">
          <cell r="C2019" t="str">
            <v>TORNEIRA CROMADA 1/2" OU 3/4" DE BANCADA PARA LAVATORIO, PADRAO POPULAR COM ENGATE FLEXIVEL EM METAL CROMADO 1/2"X30CM - FORNECIMENTO E INSTALACAO</v>
          </cell>
          <cell r="D2019" t="str">
            <v>UN</v>
          </cell>
          <cell r="E2019">
            <v>42.15</v>
          </cell>
          <cell r="F2019">
            <v>13.61</v>
          </cell>
          <cell r="G2019">
            <v>55.76</v>
          </cell>
          <cell r="H2019">
            <v>1.3</v>
          </cell>
        </row>
        <row r="2020">
          <cell r="C2020" t="str">
            <v>TORNEIRA CROMADA MEDIA 1/2" OU 3/4", DE PAREDE, PADRAO POPULAR - FORNECIMENTO E INSTALACAO</v>
          </cell>
          <cell r="D2020" t="str">
            <v>UN</v>
          </cell>
          <cell r="E2020">
            <v>25.72</v>
          </cell>
          <cell r="F2020">
            <v>10.47</v>
          </cell>
          <cell r="G2020">
            <v>36.19</v>
          </cell>
          <cell r="H2020">
            <v>1</v>
          </cell>
        </row>
        <row r="2021">
          <cell r="C2021" t="str">
            <v>TORNEIRA CROMADA TUBO MOVEL PARA BANCADA 1/2" OU 3/4" PARA PIA DE COZINHA, PADRAO ALTO - FORNECIMENTO E INSTALACAO</v>
          </cell>
          <cell r="D2021" t="str">
            <v>UN</v>
          </cell>
          <cell r="E2021">
            <v>157.15</v>
          </cell>
          <cell r="F2021">
            <v>10.47</v>
          </cell>
          <cell r="G2021">
            <v>167.62</v>
          </cell>
          <cell r="H2021">
            <v>1</v>
          </cell>
        </row>
        <row r="2022">
          <cell r="C2022" t="str">
            <v>TORNEIRA CROMADA 1/2" OU 3/4" PARA TANQUE, PADRAO POPULAR - FORNECIMENTO E INSTALACAO</v>
          </cell>
          <cell r="D2022" t="str">
            <v>UN</v>
          </cell>
          <cell r="E2022">
            <v>12.92</v>
          </cell>
          <cell r="F2022">
            <v>10.47</v>
          </cell>
          <cell r="G2022">
            <v>23.39</v>
          </cell>
          <cell r="H2022">
            <v>1</v>
          </cell>
        </row>
        <row r="2023">
          <cell r="C2023" t="str">
            <v>TORNEIRA CROMADA 1/2" OU 3/4" PARA LAVATORIO, PADRAO POPULAR, COM ENGATE FLEXIVEL PLASTICO 1/2"X30CM - FORNECIMENTO E INSTALACAO</v>
          </cell>
          <cell r="D2023" t="str">
            <v>UN</v>
          </cell>
          <cell r="E2023">
            <v>27.79</v>
          </cell>
          <cell r="F2023">
            <v>13.61</v>
          </cell>
          <cell r="G2023">
            <v>41.4</v>
          </cell>
          <cell r="H2023">
            <v>1.3</v>
          </cell>
        </row>
        <row r="2024">
          <cell r="C2024" t="str">
            <v>TORNEIRA PLASTICA 3/4" PARA TANQUE - FORNECIMENTO E INSTALACAO</v>
          </cell>
          <cell r="D2024" t="str">
            <v>UN</v>
          </cell>
          <cell r="E2024">
            <v>6.78</v>
          </cell>
          <cell r="F2024">
            <v>10.47</v>
          </cell>
          <cell r="G2024">
            <v>17.25</v>
          </cell>
          <cell r="H2024">
            <v>1</v>
          </cell>
        </row>
        <row r="2025">
          <cell r="C2025" t="str">
            <v xml:space="preserve">TORNEIRA PLASTICA 1/2" PARA PIA - FORNECIMENTO E INSTALACAO </v>
          </cell>
          <cell r="D2025" t="str">
            <v>UN</v>
          </cell>
          <cell r="E2025">
            <v>7.1</v>
          </cell>
          <cell r="F2025">
            <v>10.47</v>
          </cell>
          <cell r="G2025">
            <v>17.57</v>
          </cell>
          <cell r="H2025">
            <v>1</v>
          </cell>
        </row>
        <row r="2026">
          <cell r="C2026" t="str">
            <v>TORNEIRA PLASTICA 1/2" PARA LAVATORIO COM ENGATE FLEXIVEL EM METAL CROMADO 1/2"X30CM - FORNECIMENTO E INSTALACAO</v>
          </cell>
          <cell r="D2026" t="str">
            <v>UN</v>
          </cell>
          <cell r="E2026">
            <v>23.61</v>
          </cell>
          <cell r="F2026">
            <v>13.61</v>
          </cell>
          <cell r="G2026">
            <v>37.22</v>
          </cell>
          <cell r="H2026">
            <v>1.3</v>
          </cell>
        </row>
        <row r="2027">
          <cell r="C2027" t="str">
            <v>APARELHO MISTURADOR CROMADO PARA LAVATORIO COM ENGATE FLEXIVEL EM METAL CROMADO 1/2"X30CM - FORNECIMENTO E INSTALACAO</v>
          </cell>
          <cell r="D2027" t="str">
            <v>UN</v>
          </cell>
          <cell r="E2027">
            <v>219.6</v>
          </cell>
          <cell r="F2027">
            <v>29.31</v>
          </cell>
          <cell r="G2027">
            <v>248.91</v>
          </cell>
          <cell r="H2027">
            <v>2.8</v>
          </cell>
        </row>
        <row r="2028">
          <cell r="C2028" t="str">
            <v>APARELHO MISTURADOR CROMADO PARA BIDE COM DUCHA COM ENGATE FLEXIVEL EM METAL CROMADO 1/2"X30CM - FORNECIMENTO E INSTALACAO</v>
          </cell>
          <cell r="D2028" t="str">
            <v>UN</v>
          </cell>
          <cell r="E2028">
            <v>245.53</v>
          </cell>
          <cell r="F2028">
            <v>29.31</v>
          </cell>
          <cell r="G2028">
            <v>274.83999999999997</v>
          </cell>
          <cell r="H2028">
            <v>2.8</v>
          </cell>
        </row>
        <row r="2029">
          <cell r="C2029" t="str">
            <v>APARELHO MISTURADOR CROMADO PARA PIA - FORNECIMENTO E INSTALACAO</v>
          </cell>
          <cell r="D2029" t="str">
            <v>UN</v>
          </cell>
          <cell r="E2029">
            <v>255.65</v>
          </cell>
          <cell r="F2029">
            <v>29.31</v>
          </cell>
          <cell r="G2029">
            <v>284.95999999999998</v>
          </cell>
          <cell r="H2029">
            <v>2.8</v>
          </cell>
        </row>
        <row r="2030">
          <cell r="C2030" t="str">
            <v>SIFOES E VALVULAS</v>
          </cell>
          <cell r="E2030" t="str">
            <v/>
          </cell>
          <cell r="F2030" t="str">
            <v/>
          </cell>
          <cell r="G2030" t="str">
            <v/>
          </cell>
        </row>
        <row r="2031">
          <cell r="C2031" t="str">
            <v>SIFAO EM METAL CROMADO 1.1/2"X2" - FORNECIMENTO E INSTALACAO</v>
          </cell>
          <cell r="D2031" t="str">
            <v>UN</v>
          </cell>
          <cell r="E2031">
            <v>84.58</v>
          </cell>
          <cell r="F2031">
            <v>5.23</v>
          </cell>
          <cell r="G2031">
            <v>89.81</v>
          </cell>
          <cell r="H2031">
            <v>0.5</v>
          </cell>
        </row>
        <row r="2032">
          <cell r="C2032" t="str">
            <v>SIFAO EM METAL CROMADO 1 X 1.1/2" PARA LAVATORIO - FORNECIMENTO E INSTALACAO</v>
          </cell>
          <cell r="D2032" t="str">
            <v>UN</v>
          </cell>
          <cell r="E2032">
            <v>67.260000000000005</v>
          </cell>
          <cell r="F2032">
            <v>5.23</v>
          </cell>
          <cell r="G2032">
            <v>72.489999999999995</v>
          </cell>
          <cell r="H2032">
            <v>0.5</v>
          </cell>
        </row>
        <row r="2033">
          <cell r="C2033" t="str">
            <v>SIFAO EM METAL CROMADO 1"X1.1/4" - FORNECIMENTO E INSTALACAO</v>
          </cell>
          <cell r="D2033" t="str">
            <v>UN</v>
          </cell>
          <cell r="E2033">
            <v>85.12</v>
          </cell>
          <cell r="F2033">
            <v>10.47</v>
          </cell>
          <cell r="G2033">
            <v>95.59</v>
          </cell>
          <cell r="H2033">
            <v>1</v>
          </cell>
        </row>
        <row r="2034">
          <cell r="C2034" t="str">
            <v>SIFAO PLASTICO PARA LAVATORIO OU PIA TIPO COPO 1.1/4" - FORNECIMENTO E INSTALACAO</v>
          </cell>
          <cell r="D2034" t="str">
            <v>UN</v>
          </cell>
          <cell r="E2034">
            <v>6.96</v>
          </cell>
          <cell r="F2034">
            <v>10.47</v>
          </cell>
          <cell r="G2034">
            <v>17.43</v>
          </cell>
          <cell r="H2034">
            <v>1</v>
          </cell>
        </row>
        <row r="2035">
          <cell r="C2035" t="str">
            <v>SIFAO PLASTICO PARA LAVATORIO OU PIA TIPO COPO 1" - FORNECIMENTO E INSTALACAO</v>
          </cell>
          <cell r="D2035" t="str">
            <v>UN</v>
          </cell>
          <cell r="E2035">
            <v>7.04</v>
          </cell>
          <cell r="F2035">
            <v>10.47</v>
          </cell>
          <cell r="G2035">
            <v>17.510000000000002</v>
          </cell>
          <cell r="H2035">
            <v>1</v>
          </cell>
        </row>
        <row r="2036">
          <cell r="C2036" t="str">
            <v>VALVULA EM METAL CROMADO 3.1/2"X1.1/2" - FORNECIMENTO E INSTALACAO</v>
          </cell>
          <cell r="D2036" t="str">
            <v>UN</v>
          </cell>
          <cell r="E2036">
            <v>29.09</v>
          </cell>
          <cell r="F2036">
            <v>6.28</v>
          </cell>
          <cell r="G2036">
            <v>35.369999999999997</v>
          </cell>
          <cell r="H2036">
            <v>0.6</v>
          </cell>
        </row>
        <row r="2037">
          <cell r="C2037" t="str">
            <v>VALVULA EM PLASTICO CROMADO 1" PARA LAVATORIO - FORNECIMENTO E INSTALACAO</v>
          </cell>
          <cell r="D2037" t="str">
            <v>UN</v>
          </cell>
          <cell r="E2037">
            <v>4.9000000000000004</v>
          </cell>
          <cell r="F2037">
            <v>5.23</v>
          </cell>
          <cell r="G2037">
            <v>10.130000000000001</v>
          </cell>
          <cell r="H2037">
            <v>0.5</v>
          </cell>
        </row>
        <row r="2038">
          <cell r="C2038" t="str">
            <v>VALVULA EM PLASTICO BRANCO 1" PARA PIA, TANQUE OU LAVATORIO SEM LADRAO - FORNECIMENTO E INSTALACAO</v>
          </cell>
          <cell r="D2038" t="str">
            <v>UN</v>
          </cell>
          <cell r="E2038">
            <v>1.84</v>
          </cell>
          <cell r="F2038">
            <v>5.23</v>
          </cell>
          <cell r="G2038">
            <v>7.07</v>
          </cell>
          <cell r="H2038">
            <v>0.5</v>
          </cell>
        </row>
        <row r="2039">
          <cell r="C2039" t="str">
            <v>VALVULA EM PLASTICO BRANCO 1" PARA LAVATORIO COM LADRAO - FORNECIMENTO E INSTALACAO</v>
          </cell>
          <cell r="D2039" t="str">
            <v>UN</v>
          </cell>
          <cell r="E2039">
            <v>2.04</v>
          </cell>
          <cell r="F2039">
            <v>5.23</v>
          </cell>
          <cell r="G2039">
            <v>7.27</v>
          </cell>
          <cell r="H2039">
            <v>0.5</v>
          </cell>
        </row>
        <row r="2040">
          <cell r="C2040" t="str">
            <v>VALVULA EM PLASTICO BRANCO 1.1/2"X1.1/4" PARA TANQUE - FORNECIMENTO E INSTALACAO</v>
          </cell>
          <cell r="D2040" t="str">
            <v>UN</v>
          </cell>
          <cell r="E2040">
            <v>2.04</v>
          </cell>
          <cell r="F2040">
            <v>5.23</v>
          </cell>
          <cell r="G2040">
            <v>7.27</v>
          </cell>
          <cell r="H2040">
            <v>0.5</v>
          </cell>
        </row>
        <row r="2041">
          <cell r="C2041" t="str">
            <v>APARELHOS SANITARIOS</v>
          </cell>
          <cell r="E2041" t="str">
            <v/>
          </cell>
          <cell r="F2041" t="str">
            <v/>
          </cell>
          <cell r="G2041" t="str">
            <v/>
          </cell>
        </row>
        <row r="2042">
          <cell r="C2042" t="str">
            <v>VASO SANITARIO INFANTIL SIFONADO, PARA VALVULA DE DESCARGA, EM LOUCA BRANCA, COM ACESSORIOS, INCLUSIVE ASSENTO PLASTICO, BOLSA DE BORRACHA PARA LIGACAO, TUBO PVC LIGACAO - FORNECIMENTO E INSTALACAO</v>
          </cell>
          <cell r="D2042" t="str">
            <v>UN</v>
          </cell>
          <cell r="E2042">
            <v>149.86000000000001</v>
          </cell>
          <cell r="F2042">
            <v>66.760000000000005</v>
          </cell>
          <cell r="G2042">
            <v>216.62</v>
          </cell>
          <cell r="H2042">
            <v>6.6</v>
          </cell>
        </row>
        <row r="2043">
          <cell r="C2043" t="str">
            <v>VASO SANITARIO COM CAIXA DE DESCARGA ACOPLADA - LOUCA BRANCA</v>
          </cell>
          <cell r="D2043" t="str">
            <v>UN</v>
          </cell>
          <cell r="E2043">
            <v>276.75</v>
          </cell>
          <cell r="F2043">
            <v>43.04</v>
          </cell>
          <cell r="G2043">
            <v>319.79000000000002</v>
          </cell>
          <cell r="H2043">
            <v>4.0999999999999996</v>
          </cell>
        </row>
        <row r="2044">
          <cell r="C2044" t="str">
            <v>VASO SANITARIO SIFONADO LOUCA BRANCA PADRAO POPULAR, COM CONJUNTO PARA FIXACAO PARA VASO SANITARIO COM PARAFUSO, ARRUELA E BUCHA - FORNECIMENTO E INSTALACAO</v>
          </cell>
          <cell r="D2044" t="str">
            <v>UN</v>
          </cell>
          <cell r="E2044">
            <v>123.9</v>
          </cell>
          <cell r="F2044">
            <v>43.04</v>
          </cell>
          <cell r="G2044">
            <v>166.94</v>
          </cell>
          <cell r="H2044">
            <v>4.0999999999999996</v>
          </cell>
        </row>
        <row r="2045">
          <cell r="C2045" t="str">
            <v>CAIXA DE DESCARGA PLASTICA EXTERNA COMPLETA, CAPACIDADE 9L COM TUBO DE DESCARGA, ENGATE FLEXIVEL, BOIA E SUPORTE PARA FIXACAO, BOLSA DE LIGACAO EM PVC FLEXIVEL E CONJUNTO PARA FIXACAO DE CAIXA DE DESCARGA - FORNECIMENTO E INSTALACAO</v>
          </cell>
          <cell r="D2045" t="str">
            <v>UN</v>
          </cell>
          <cell r="E2045">
            <v>23.18</v>
          </cell>
          <cell r="F2045">
            <v>30.35</v>
          </cell>
          <cell r="G2045">
            <v>53.53</v>
          </cell>
          <cell r="H2045">
            <v>2.9</v>
          </cell>
        </row>
        <row r="2046">
          <cell r="C2046" t="str">
            <v>CAIXA DESCARGA PLASTICA, EMBUTIR, COMPLETA, COM ESPELHO CROMADO E TUBO BENGALA PVC PARA LIGACAO EM CAIXA DESCARGA DE EMBUTIR - FORNECIMENTO E INSTALACAO</v>
          </cell>
          <cell r="D2046" t="str">
            <v>UN</v>
          </cell>
          <cell r="E2046">
            <v>144.97999999999999</v>
          </cell>
          <cell r="F2046">
            <v>60.7</v>
          </cell>
          <cell r="G2046">
            <v>205.68</v>
          </cell>
          <cell r="H2046">
            <v>5.8</v>
          </cell>
        </row>
        <row r="2047">
          <cell r="C2047" t="str">
            <v>MICTORIO SIFONADO DE LOUCA BRANCA COM PERTENCES, COM REGISTRO DE PRESSAO 1/2" COM CANOPLA CROMADA ACABAMENTO SIMPLES E CONJUNTO PARA FIXACAO - FORNECIMENTO E INSTALACAO</v>
          </cell>
          <cell r="D2047" t="str">
            <v>UN</v>
          </cell>
          <cell r="E2047">
            <v>195.31</v>
          </cell>
          <cell r="F2047">
            <v>66.98</v>
          </cell>
          <cell r="G2047">
            <v>262.29000000000002</v>
          </cell>
          <cell r="H2047">
            <v>6.4</v>
          </cell>
        </row>
        <row r="2048">
          <cell r="C2048" t="str">
            <v>VASO SANITARIO LOUCA BRANCA CAIXA DESCARGA ACOPLADA 35X65X35CM INCL ASSENTO PLASTICO E RABICHO CROMADO EXCL COLOCACAO.</v>
          </cell>
          <cell r="D2048" t="str">
            <v>UN</v>
          </cell>
          <cell r="E2048">
            <v>288.62</v>
          </cell>
          <cell r="F2048">
            <v>0</v>
          </cell>
          <cell r="G2048">
            <v>288.62</v>
          </cell>
          <cell r="H2048">
            <v>0</v>
          </cell>
        </row>
        <row r="2049">
          <cell r="C2049" t="str">
            <v>MICTORIO DE LOUCA BRANCA C/SIFAO INTEGRADO E MED 33X28X53CM FERRAGENS EM METAL CROMADO REGISTRO DE PRESSAO 1416 DE 1/2" E TUBO DE LIGACAO DE1/2" - FORNECIMENTO</v>
          </cell>
          <cell r="D2049" t="str">
            <v>UN</v>
          </cell>
          <cell r="E2049">
            <v>207.46</v>
          </cell>
          <cell r="F2049">
            <v>0</v>
          </cell>
          <cell r="G2049">
            <v>207.46</v>
          </cell>
          <cell r="H2049">
            <v>0</v>
          </cell>
        </row>
        <row r="2050">
          <cell r="C2050" t="str">
            <v>VASO SANITARIO, ASSENTO PLASTICO, CAIXA DE DESCARGA PVC DE SOBREPOR, ENGATE PLASTICO, TUBO DE DESCIDA E BOLSA DE BORRACHA</v>
          </cell>
          <cell r="D2050" t="str">
            <v>UN</v>
          </cell>
          <cell r="E2050">
            <v>147.58000000000001</v>
          </cell>
          <cell r="F2050">
            <v>65.430000000000007</v>
          </cell>
          <cell r="G2050">
            <v>213.01</v>
          </cell>
          <cell r="H2050">
            <v>6.4</v>
          </cell>
        </row>
        <row r="2051">
          <cell r="C2051" t="str">
            <v>ASSENTO PARA VASO SANITARIO INFANTIL DE PLASTICO - FORNECIMENTO E INSTALACAO</v>
          </cell>
          <cell r="D2051" t="str">
            <v>UN</v>
          </cell>
          <cell r="E2051">
            <v>17.010000000000002</v>
          </cell>
          <cell r="F2051">
            <v>1.68</v>
          </cell>
          <cell r="G2051">
            <v>18.690000000000001</v>
          </cell>
          <cell r="H2051">
            <v>0.2</v>
          </cell>
        </row>
        <row r="2052">
          <cell r="C2052" t="str">
            <v>ASSENTO PARA VASO SANITARIO DE PLASTICO PADRAO POPULAR - FORNECIMENTO E INSTALACAO</v>
          </cell>
          <cell r="D2052" t="str">
            <v>UN</v>
          </cell>
          <cell r="E2052">
            <v>16.600000000000001</v>
          </cell>
          <cell r="F2052">
            <v>0.25</v>
          </cell>
          <cell r="G2052">
            <v>16.850000000000001</v>
          </cell>
          <cell r="H2052">
            <v>0.03</v>
          </cell>
        </row>
        <row r="2053">
          <cell r="C2053" t="str">
            <v>BACIA TURCA C/TUBO DE LIGACAO - 50508</v>
          </cell>
          <cell r="D2053" t="str">
            <v>UN</v>
          </cell>
          <cell r="E2053">
            <v>150.88</v>
          </cell>
          <cell r="F2053">
            <v>40.46</v>
          </cell>
          <cell r="G2053">
            <v>191.34</v>
          </cell>
          <cell r="H2053">
            <v>4</v>
          </cell>
        </row>
        <row r="2054">
          <cell r="C2054" t="str">
            <v>SABONETERIAS E PAPELEIRAS</v>
          </cell>
          <cell r="E2054" t="str">
            <v/>
          </cell>
          <cell r="F2054" t="str">
            <v/>
          </cell>
          <cell r="G2054" t="str">
            <v/>
          </cell>
        </row>
        <row r="2055">
          <cell r="C2055" t="str">
            <v>PAPELEIRA DE LOUCA BRANCA - FORNECIMENTO E INSTALACAO</v>
          </cell>
          <cell r="D2055" t="str">
            <v>UN</v>
          </cell>
          <cell r="E2055">
            <v>16.11</v>
          </cell>
          <cell r="F2055">
            <v>22.25</v>
          </cell>
          <cell r="G2055">
            <v>38.36</v>
          </cell>
          <cell r="H2055">
            <v>2.2000000000000002</v>
          </cell>
        </row>
        <row r="2056">
          <cell r="C2056" t="str">
            <v>CABIDE DE LOUCA BRANCA SIMPLES TIPO GANCHO - FORNECIMENTO E INSTALACAO</v>
          </cell>
          <cell r="D2056" t="str">
            <v>UN</v>
          </cell>
          <cell r="E2056">
            <v>7.37</v>
          </cell>
          <cell r="F2056">
            <v>21.41</v>
          </cell>
          <cell r="G2056">
            <v>28.78</v>
          </cell>
          <cell r="H2056">
            <v>2.1</v>
          </cell>
        </row>
        <row r="2057">
          <cell r="C2057" t="str">
            <v>PORTA-TOALHA DE LOUCA BRANCA COM BASTAO PLASTICO - FORNECIMENTO E INSTALACAO</v>
          </cell>
          <cell r="D2057" t="str">
            <v>UN</v>
          </cell>
          <cell r="E2057">
            <v>13.72</v>
          </cell>
          <cell r="F2057">
            <v>11.84</v>
          </cell>
          <cell r="G2057">
            <v>25.56</v>
          </cell>
          <cell r="H2057">
            <v>1</v>
          </cell>
        </row>
        <row r="2058">
          <cell r="C2058" t="str">
            <v>SABONETEIRA DE LOUCA BRANCA 7,5X15CM - FORNECIMENTO E INSTALACAO</v>
          </cell>
          <cell r="D2058" t="str">
            <v>UN</v>
          </cell>
          <cell r="E2058">
            <v>12.01</v>
          </cell>
          <cell r="F2058">
            <v>20.23</v>
          </cell>
          <cell r="G2058">
            <v>32.24</v>
          </cell>
          <cell r="H2058">
            <v>2</v>
          </cell>
        </row>
        <row r="2059">
          <cell r="C2059" t="str">
            <v>SABONETEIRA LOUCA BRANCA 15X15CM - FORNECIMENTO E INSTALACAO</v>
          </cell>
          <cell r="D2059" t="str">
            <v>UN</v>
          </cell>
          <cell r="E2059">
            <v>15.91</v>
          </cell>
          <cell r="F2059">
            <v>5.92</v>
          </cell>
          <cell r="G2059">
            <v>21.83</v>
          </cell>
          <cell r="H2059">
            <v>0.5</v>
          </cell>
        </row>
        <row r="2060">
          <cell r="C2060" t="str">
            <v>PORTA SABONETE LIQUIDO FORNECIMENTO</v>
          </cell>
          <cell r="D2060" t="str">
            <v>UN</v>
          </cell>
          <cell r="E2060">
            <v>23.79</v>
          </cell>
          <cell r="F2060">
            <v>4.2</v>
          </cell>
          <cell r="G2060">
            <v>27.99</v>
          </cell>
          <cell r="H2060">
            <v>0.5</v>
          </cell>
        </row>
        <row r="2061">
          <cell r="C2061" t="str">
            <v>REGISTROS E VALVULAS</v>
          </cell>
          <cell r="E2061" t="str">
            <v/>
          </cell>
          <cell r="F2061" t="str">
            <v/>
          </cell>
          <cell r="G2061" t="str">
            <v/>
          </cell>
        </row>
        <row r="2062">
          <cell r="C2062" t="str">
            <v>VALVULA DESCARGA 1.1/2" COM REGISTRO, ACABAMENTO EM METAL CROMADO - FORNECIMENTO E INSTALACAO</v>
          </cell>
          <cell r="D2062" t="str">
            <v>UN</v>
          </cell>
          <cell r="E2062">
            <v>146.29</v>
          </cell>
          <cell r="F2062">
            <v>16.420000000000002</v>
          </cell>
          <cell r="G2062">
            <v>162.71</v>
          </cell>
          <cell r="H2062">
            <v>1.55</v>
          </cell>
        </row>
        <row r="2063">
          <cell r="C2063" t="str">
            <v>REGISTRO PRESSAO 3/4" COM CANOPLA ACABAMENTO CROMADO SIMPLES - FORNECIMENTO E INSTALACAO</v>
          </cell>
          <cell r="D2063" t="str">
            <v>UN</v>
          </cell>
          <cell r="E2063">
            <v>45.62</v>
          </cell>
          <cell r="F2063">
            <v>13.74</v>
          </cell>
          <cell r="G2063">
            <v>59.36</v>
          </cell>
          <cell r="H2063">
            <v>1.3</v>
          </cell>
        </row>
        <row r="2064">
          <cell r="C2064" t="str">
            <v>REGISTRO DE PRESSAO COM CANOPLA Ø 15MM (1/2") - FORNECIMENTO E INSTALACAO</v>
          </cell>
          <cell r="D2064" t="str">
            <v>UN</v>
          </cell>
          <cell r="E2064">
            <v>42.77</v>
          </cell>
          <cell r="F2064">
            <v>12.34</v>
          </cell>
          <cell r="G2064">
            <v>55.11</v>
          </cell>
          <cell r="H2064">
            <v>1.22</v>
          </cell>
        </row>
        <row r="2065">
          <cell r="C2065" t="str">
            <v>REGISTRO DE PRESSAO COM CANOPLA Ø 25MM (1") - FORNECIMENTO E INSTALACAO</v>
          </cell>
          <cell r="D2065" t="str">
            <v>UN</v>
          </cell>
          <cell r="E2065">
            <v>58.05</v>
          </cell>
          <cell r="F2065">
            <v>12.34</v>
          </cell>
          <cell r="G2065">
            <v>70.39</v>
          </cell>
          <cell r="H2065">
            <v>1.22</v>
          </cell>
        </row>
        <row r="2066">
          <cell r="C2066" t="str">
            <v>VALVULA DE RETENCAO VERTICAL Ø 20MM (3/4") - FORNECIMENTO E INSTALACAO</v>
          </cell>
          <cell r="D2066" t="str">
            <v>UN</v>
          </cell>
          <cell r="E2066">
            <v>86.99</v>
          </cell>
          <cell r="F2066">
            <v>12.13</v>
          </cell>
          <cell r="G2066">
            <v>99.12</v>
          </cell>
          <cell r="H2066">
            <v>1.2</v>
          </cell>
        </row>
        <row r="2067">
          <cell r="C2067" t="str">
            <v>VALVULA DE RETENCAO VERTICAL Ø 25MM (1") - FORNECIMENTO E INSTALACAO</v>
          </cell>
          <cell r="D2067" t="str">
            <v>UN</v>
          </cell>
          <cell r="E2067">
            <v>100.95</v>
          </cell>
          <cell r="F2067">
            <v>12.13</v>
          </cell>
          <cell r="G2067">
            <v>113.08</v>
          </cell>
          <cell r="H2067">
            <v>1.2</v>
          </cell>
        </row>
        <row r="2068">
          <cell r="C2068" t="str">
            <v>VALVULA DE RETENCAO VERTICAL Ø 32MM (1.1/4") - FORNECIMENTO E INSTALACAO</v>
          </cell>
          <cell r="D2068" t="str">
            <v>UN</v>
          </cell>
          <cell r="E2068">
            <v>130.88</v>
          </cell>
          <cell r="F2068">
            <v>12.13</v>
          </cell>
          <cell r="G2068">
            <v>143.01</v>
          </cell>
          <cell r="H2068">
            <v>1.2</v>
          </cell>
        </row>
        <row r="2069">
          <cell r="C2069" t="str">
            <v>VALVULA DE RETENCAO VERTICAL Ø 40MM (1.1/2") - FORNECIMENTO E INSTALACAO</v>
          </cell>
          <cell r="D2069" t="str">
            <v>UN</v>
          </cell>
          <cell r="E2069">
            <v>163.52000000000001</v>
          </cell>
          <cell r="F2069">
            <v>14.16</v>
          </cell>
          <cell r="G2069">
            <v>177.68</v>
          </cell>
          <cell r="H2069">
            <v>1.4</v>
          </cell>
        </row>
        <row r="2070">
          <cell r="C2070" t="str">
            <v>VALVULA DE RETENCAO VERTICAL Ø 50MM (2") - FORNECIMENTO E INSTALACAO</v>
          </cell>
          <cell r="D2070" t="str">
            <v>UN</v>
          </cell>
          <cell r="E2070">
            <v>215.69</v>
          </cell>
          <cell r="F2070">
            <v>14.16</v>
          </cell>
          <cell r="G2070">
            <v>229.85</v>
          </cell>
          <cell r="H2070">
            <v>1.4</v>
          </cell>
        </row>
        <row r="2071">
          <cell r="C2071" t="str">
            <v>VALVULA DE RETENCAO VERTICAL Ø 80MM (3") - FORNECIMENTO E INSTALACAO</v>
          </cell>
          <cell r="D2071" t="str">
            <v>UN</v>
          </cell>
          <cell r="E2071">
            <v>476.35</v>
          </cell>
          <cell r="F2071">
            <v>16.18</v>
          </cell>
          <cell r="G2071">
            <v>492.53</v>
          </cell>
          <cell r="H2071">
            <v>1.6</v>
          </cell>
        </row>
        <row r="2072">
          <cell r="C2072" t="str">
            <v>VALVULA DE RETENCAO VERTICAL Ø 100MM (4") - FORNECIMENTO E INSTALACAO</v>
          </cell>
          <cell r="D2072" t="str">
            <v>UN</v>
          </cell>
          <cell r="E2072">
            <v>921.4</v>
          </cell>
          <cell r="F2072">
            <v>20.23</v>
          </cell>
          <cell r="G2072">
            <v>941.63</v>
          </cell>
          <cell r="H2072">
            <v>2</v>
          </cell>
        </row>
        <row r="2073">
          <cell r="C2073" t="str">
            <v>VALVULA RETENCAO VERTICAL BRONZE (PN-16) 2.1/2" 200PSI EXTREMIDADES COM ROSCA - FORNECIMENTO E INSTALACAO</v>
          </cell>
          <cell r="D2073" t="str">
            <v>UN</v>
          </cell>
          <cell r="E2073">
            <v>396.92</v>
          </cell>
          <cell r="F2073">
            <v>16.739999999999998</v>
          </cell>
          <cell r="G2073">
            <v>413.66</v>
          </cell>
          <cell r="H2073">
            <v>1.6</v>
          </cell>
        </row>
        <row r="2074">
          <cell r="C2074" t="str">
            <v>VALVULA DE RETENCAO HORIZONTAL Ø 20MM (3/4") - FORNECIMENTO E INSTALACAO</v>
          </cell>
          <cell r="D2074" t="str">
            <v>UN</v>
          </cell>
          <cell r="E2074">
            <v>122.16</v>
          </cell>
          <cell r="F2074">
            <v>12.13</v>
          </cell>
          <cell r="G2074">
            <v>134.29</v>
          </cell>
          <cell r="H2074">
            <v>1.2</v>
          </cell>
        </row>
        <row r="2075">
          <cell r="C2075" t="str">
            <v>VALVULA DE RETENCAO HORIZONTAL Ø 25MM (1") - FORNECIMENTO E INSTALACAO</v>
          </cell>
          <cell r="D2075" t="str">
            <v>UN</v>
          </cell>
          <cell r="E2075">
            <v>165.81</v>
          </cell>
          <cell r="F2075">
            <v>12.13</v>
          </cell>
          <cell r="G2075">
            <v>177.94</v>
          </cell>
          <cell r="H2075">
            <v>1.2</v>
          </cell>
        </row>
        <row r="2076">
          <cell r="C2076" t="str">
            <v>VALVULA DE RETENCAO HORIZONTAL Ø 32MM (1.1/4") - FORNECIMENTO E INSTALACAO</v>
          </cell>
          <cell r="D2076" t="str">
            <v>UN</v>
          </cell>
          <cell r="E2076">
            <v>239.92</v>
          </cell>
          <cell r="F2076">
            <v>12.13</v>
          </cell>
          <cell r="G2076">
            <v>252.05</v>
          </cell>
          <cell r="H2076">
            <v>1.2</v>
          </cell>
        </row>
        <row r="2077">
          <cell r="C2077" t="str">
            <v>VALVULA DE RETENCAO HORIZONTAL Ø 40MM (1.1/2") - FORNECIMENTO E INSTALACAO</v>
          </cell>
          <cell r="D2077" t="str">
            <v>UN</v>
          </cell>
          <cell r="E2077">
            <v>279.31</v>
          </cell>
          <cell r="F2077">
            <v>14.16</v>
          </cell>
          <cell r="G2077">
            <v>293.47000000000003</v>
          </cell>
          <cell r="H2077">
            <v>1.4</v>
          </cell>
        </row>
        <row r="2078">
          <cell r="C2078" t="str">
            <v>VALVULA DE RETENCAO HORIZONTAL Ø 50MM (2") - FORNECIMENTO E INSTALACAO</v>
          </cell>
          <cell r="D2078" t="str">
            <v>UN</v>
          </cell>
          <cell r="E2078">
            <v>409.96</v>
          </cell>
          <cell r="F2078">
            <v>14.16</v>
          </cell>
          <cell r="G2078">
            <v>424.12</v>
          </cell>
          <cell r="H2078">
            <v>1.4</v>
          </cell>
        </row>
        <row r="2079">
          <cell r="C2079" t="str">
            <v>VALVULA DE RETENCCAO HORIZONTAL Ø 65MM (2.1/2") - FORNECIMENTO E INSTALACAO</v>
          </cell>
          <cell r="D2079" t="str">
            <v>UN</v>
          </cell>
          <cell r="E2079">
            <v>545.54</v>
          </cell>
          <cell r="F2079">
            <v>16.18</v>
          </cell>
          <cell r="G2079">
            <v>561.72</v>
          </cell>
          <cell r="H2079">
            <v>1.6</v>
          </cell>
        </row>
        <row r="2080">
          <cell r="C2080" t="str">
            <v>VALVULA DE RETENCAO HORIZONTAL Ø 80MM (3") - FORNECIMENTO E INSTALACAO</v>
          </cell>
          <cell r="D2080" t="str">
            <v>UN</v>
          </cell>
          <cell r="E2080">
            <v>637.02</v>
          </cell>
          <cell r="F2080">
            <v>16.18</v>
          </cell>
          <cell r="G2080">
            <v>653.20000000000005</v>
          </cell>
          <cell r="H2080">
            <v>1.6</v>
          </cell>
        </row>
        <row r="2081">
          <cell r="C2081" t="str">
            <v>VALVULA DE RETENCAO HORIZONTAL Ø 100MM (4") - FORNECIMENTO E INSTALACAO</v>
          </cell>
          <cell r="D2081" t="str">
            <v>UN</v>
          </cell>
          <cell r="E2081">
            <v>1237.2</v>
          </cell>
          <cell r="F2081">
            <v>20.23</v>
          </cell>
          <cell r="G2081">
            <v>1257.43</v>
          </cell>
          <cell r="H2081">
            <v>2</v>
          </cell>
        </row>
        <row r="2082">
          <cell r="C2082" t="str">
            <v>VALVULA DE PE COM CRIVO Ø 20MM (3/4") - FORNECIMENTO E INSTALACAO</v>
          </cell>
          <cell r="D2082" t="str">
            <v>UN</v>
          </cell>
          <cell r="E2082">
            <v>36.340000000000003</v>
          </cell>
          <cell r="F2082">
            <v>12.13</v>
          </cell>
          <cell r="G2082">
            <v>48.47</v>
          </cell>
          <cell r="H2082">
            <v>1.2</v>
          </cell>
        </row>
        <row r="2083">
          <cell r="C2083" t="str">
            <v>VALVULA DE PE COM CRIVO Ø 25MM (1") - FORNECIMENTO E INSTALACAO</v>
          </cell>
          <cell r="D2083" t="str">
            <v>UN</v>
          </cell>
          <cell r="E2083">
            <v>41.67</v>
          </cell>
          <cell r="F2083">
            <v>12.13</v>
          </cell>
          <cell r="G2083">
            <v>53.8</v>
          </cell>
          <cell r="H2083">
            <v>1.2</v>
          </cell>
        </row>
        <row r="2084">
          <cell r="C2084" t="str">
            <v>VALVULA PE COM CRIVO BRONZE 1.1/4" - FORNECIMENTO E INSTALACAO</v>
          </cell>
          <cell r="D2084" t="str">
            <v>UN</v>
          </cell>
          <cell r="E2084">
            <v>63.14</v>
          </cell>
          <cell r="F2084">
            <v>11.51</v>
          </cell>
          <cell r="G2084">
            <v>74.650000000000006</v>
          </cell>
          <cell r="H2084">
            <v>1.1000000000000001</v>
          </cell>
        </row>
        <row r="2085">
          <cell r="C2085" t="str">
            <v>VALVULA DE PE COM CRIVO Ø 40MM (1.1/2") - FORNECIMENTO E INSTALACAO</v>
          </cell>
          <cell r="D2085" t="str">
            <v>UN</v>
          </cell>
          <cell r="E2085">
            <v>71.099999999999994</v>
          </cell>
          <cell r="F2085">
            <v>14.16</v>
          </cell>
          <cell r="G2085">
            <v>85.26</v>
          </cell>
          <cell r="H2085">
            <v>1.4</v>
          </cell>
        </row>
        <row r="2086">
          <cell r="C2086" t="str">
            <v>VALVULA DE PE COM CRIVO Ø 50MM (2") - FORNECIMENTO E INSTALACAO</v>
          </cell>
          <cell r="D2086" t="str">
            <v>UN</v>
          </cell>
          <cell r="E2086">
            <v>98.44</v>
          </cell>
          <cell r="F2086">
            <v>14.16</v>
          </cell>
          <cell r="G2086">
            <v>112.6</v>
          </cell>
          <cell r="H2086">
            <v>1.4</v>
          </cell>
        </row>
        <row r="2087">
          <cell r="C2087" t="str">
            <v>VALVULA DE PE COM CRIVO Ø 65MM (2.1/2") - FORNECIMENTO E INSTALACAO</v>
          </cell>
          <cell r="D2087" t="str">
            <v>UN</v>
          </cell>
          <cell r="E2087">
            <v>179.5</v>
          </cell>
          <cell r="F2087">
            <v>16.18</v>
          </cell>
          <cell r="G2087">
            <v>195.68</v>
          </cell>
          <cell r="H2087">
            <v>1.6</v>
          </cell>
        </row>
        <row r="2088">
          <cell r="C2088" t="str">
            <v>VALVULA DE PE COM CRIVO Ø 80MM (3") - FORNECIMENTO E INSTALACAO</v>
          </cell>
          <cell r="D2088" t="str">
            <v>UN</v>
          </cell>
          <cell r="E2088">
            <v>232.85</v>
          </cell>
          <cell r="F2088">
            <v>16.18</v>
          </cell>
          <cell r="G2088">
            <v>249.03</v>
          </cell>
          <cell r="H2088">
            <v>1.6</v>
          </cell>
        </row>
        <row r="2089">
          <cell r="C2089" t="str">
            <v>VALVULA DE PE COM CRIVO Ø 100MM (4") - FORNECIMENTO E INSTALACAO</v>
          </cell>
          <cell r="D2089" t="str">
            <v>UN</v>
          </cell>
          <cell r="E2089">
            <v>386.85</v>
          </cell>
          <cell r="F2089">
            <v>20.23</v>
          </cell>
          <cell r="G2089">
            <v>407.08</v>
          </cell>
          <cell r="H2089">
            <v>2</v>
          </cell>
        </row>
        <row r="2090">
          <cell r="C2090" t="str">
            <v>VALVULA DE ESFERA EM BRONZE Ø 1/2" - FORNECIMENTO E INSTALACAO</v>
          </cell>
          <cell r="D2090" t="str">
            <v>UN</v>
          </cell>
          <cell r="E2090">
            <v>23.93</v>
          </cell>
          <cell r="F2090">
            <v>12.13</v>
          </cell>
          <cell r="G2090">
            <v>36.06</v>
          </cell>
          <cell r="H2090">
            <v>1.2</v>
          </cell>
        </row>
        <row r="2091">
          <cell r="C2091" t="str">
            <v>VALVULA DE ESFERA EM BRONZE Ø 3/4" - FORNECIMENTO E INSTALACAO</v>
          </cell>
          <cell r="D2091" t="str">
            <v>UN</v>
          </cell>
          <cell r="E2091">
            <v>28.26</v>
          </cell>
          <cell r="F2091">
            <v>12.13</v>
          </cell>
          <cell r="G2091">
            <v>40.39</v>
          </cell>
          <cell r="H2091">
            <v>1.2</v>
          </cell>
        </row>
        <row r="2092">
          <cell r="C2092" t="str">
            <v>VALVULA DE ESFERA EM BRONZE Ø 1" - FORNECIMENTO E INSTALACAO</v>
          </cell>
          <cell r="D2092" t="str">
            <v>UN</v>
          </cell>
          <cell r="E2092">
            <v>39.24</v>
          </cell>
          <cell r="F2092">
            <v>12.13</v>
          </cell>
          <cell r="G2092">
            <v>51.37</v>
          </cell>
          <cell r="H2092">
            <v>1.2</v>
          </cell>
        </row>
        <row r="2093">
          <cell r="C2093" t="str">
            <v>VALVULA DE ESFERA EM BRONZE D= 1.1/4" FORNECIMENTO E COLOCACAO</v>
          </cell>
          <cell r="D2093" t="str">
            <v>UN</v>
          </cell>
          <cell r="E2093">
            <v>58.57</v>
          </cell>
          <cell r="F2093">
            <v>12.13</v>
          </cell>
          <cell r="G2093">
            <v>70.7</v>
          </cell>
          <cell r="H2093">
            <v>1.2</v>
          </cell>
        </row>
        <row r="2094">
          <cell r="C2094" t="str">
            <v>VALVULA DE ESFERA EM BRONZE Ø 1.1/2" - FORNECIMENTO E INSTALACAO</v>
          </cell>
          <cell r="D2094" t="str">
            <v>UN</v>
          </cell>
          <cell r="E2094">
            <v>70.5</v>
          </cell>
          <cell r="F2094">
            <v>14.16</v>
          </cell>
          <cell r="G2094">
            <v>84.66</v>
          </cell>
          <cell r="H2094">
            <v>1.4</v>
          </cell>
        </row>
        <row r="2095">
          <cell r="C2095" t="str">
            <v>VALVULA DE ESFERA EM BRONZE Ø 2" - FORNECIMENTO E INSTALACAO</v>
          </cell>
          <cell r="D2095" t="str">
            <v>UN</v>
          </cell>
          <cell r="E2095">
            <v>109.78</v>
          </cell>
          <cell r="F2095">
            <v>14.16</v>
          </cell>
          <cell r="G2095">
            <v>123.94</v>
          </cell>
          <cell r="H2095">
            <v>1.4</v>
          </cell>
        </row>
        <row r="2096">
          <cell r="C2096" t="str">
            <v>REGISTRO/VALVULA GLOBO ANGULAR 45 GRAUS EM LATAO PARA HIDRANTES DE INCENDIO PREDIAL DN 2.1/2" - FORNECIMENTO E INSTALACAO</v>
          </cell>
          <cell r="D2096" t="str">
            <v>UN</v>
          </cell>
          <cell r="E2096">
            <v>143.59</v>
          </cell>
          <cell r="F2096">
            <v>39.25</v>
          </cell>
          <cell r="G2096">
            <v>182.84</v>
          </cell>
          <cell r="H2096">
            <v>3.97</v>
          </cell>
        </row>
        <row r="2097">
          <cell r="C2097" t="str">
            <v>REGISTRO GAVETA 1/2" COM CANOPLA ACABAMENTO CROMADO SIMPLES - FORNECIMENTO E INSTALACAO</v>
          </cell>
          <cell r="D2097" t="str">
            <v>UN</v>
          </cell>
          <cell r="E2097">
            <v>45.25</v>
          </cell>
          <cell r="F2097">
            <v>12.76</v>
          </cell>
          <cell r="G2097">
            <v>58.01</v>
          </cell>
          <cell r="H2097">
            <v>1.22</v>
          </cell>
        </row>
        <row r="2098">
          <cell r="C2098" t="str">
            <v>REGISTRO GAVETA 3/4" COM CANOPLA ACABAMENTO CROMADO SIMPLES - FORNECIMENTO E INSTALACAO</v>
          </cell>
          <cell r="D2098" t="str">
            <v>UN</v>
          </cell>
          <cell r="E2098">
            <v>46.11</v>
          </cell>
          <cell r="F2098">
            <v>12.76</v>
          </cell>
          <cell r="G2098">
            <v>58.87</v>
          </cell>
          <cell r="H2098">
            <v>1.22</v>
          </cell>
        </row>
        <row r="2099">
          <cell r="C2099" t="str">
            <v>REGISTRO GAVETA 1" COM CANOPLA ACABAMENTO CROMADO SIMPLES - FORNECIMENTO E INSTALACAO</v>
          </cell>
          <cell r="D2099" t="str">
            <v>UN</v>
          </cell>
          <cell r="E2099">
            <v>55.17</v>
          </cell>
          <cell r="F2099">
            <v>12.76</v>
          </cell>
          <cell r="G2099">
            <v>67.930000000000007</v>
          </cell>
          <cell r="H2099">
            <v>1.22</v>
          </cell>
        </row>
        <row r="2100">
          <cell r="C2100" t="str">
            <v>REGISTRO DE GAVETA COM CANOPLA Ø 32MM (1.1/4") - FORNECIMENTO E INSTALACAO</v>
          </cell>
          <cell r="D2100" t="str">
            <v>UN</v>
          </cell>
          <cell r="E2100">
            <v>83.74</v>
          </cell>
          <cell r="F2100">
            <v>12.13</v>
          </cell>
          <cell r="G2100">
            <v>95.87</v>
          </cell>
          <cell r="H2100">
            <v>1.2</v>
          </cell>
        </row>
        <row r="2101">
          <cell r="C2101" t="str">
            <v>REGISTRO GAVETA 1.1/2" COM CANOPLA ACABAMENTO CROMADO SIMPLES - FORNECIMENTO E INSTALACAO</v>
          </cell>
          <cell r="D2101" t="str">
            <v>UN</v>
          </cell>
          <cell r="E2101">
            <v>90.07</v>
          </cell>
          <cell r="F2101">
            <v>19.89</v>
          </cell>
          <cell r="G2101">
            <v>109.96</v>
          </cell>
          <cell r="H2101">
            <v>1.9</v>
          </cell>
        </row>
        <row r="2102">
          <cell r="C2102" t="str">
            <v>REGISTRO GAVETA 1/2" BRUTO LATAO - FORNECIMENTO E INSTALACAO</v>
          </cell>
          <cell r="D2102" t="str">
            <v>UN</v>
          </cell>
          <cell r="E2102">
            <v>19.88</v>
          </cell>
          <cell r="F2102">
            <v>10.119999999999999</v>
          </cell>
          <cell r="G2102">
            <v>30</v>
          </cell>
          <cell r="H2102">
            <v>1</v>
          </cell>
        </row>
        <row r="2103">
          <cell r="C2103" t="str">
            <v>REGISTRO GAVETA 3/4" BRUTO LATAO - FORNECIMENTO E INSTALACAO</v>
          </cell>
          <cell r="D2103" t="str">
            <v>UN</v>
          </cell>
          <cell r="E2103">
            <v>19.89</v>
          </cell>
          <cell r="F2103">
            <v>11.3</v>
          </cell>
          <cell r="G2103">
            <v>31.19</v>
          </cell>
          <cell r="H2103">
            <v>1.08</v>
          </cell>
        </row>
        <row r="2104">
          <cell r="C2104" t="str">
            <v>REGISTRO GAVETA 1" BRUTO LATAO - FORNECIMENTO E INSTALACAO</v>
          </cell>
          <cell r="D2104" t="str">
            <v>UN</v>
          </cell>
          <cell r="E2104">
            <v>28.07</v>
          </cell>
          <cell r="F2104">
            <v>11.3</v>
          </cell>
          <cell r="G2104">
            <v>39.369999999999997</v>
          </cell>
          <cell r="H2104">
            <v>1.08</v>
          </cell>
        </row>
        <row r="2105">
          <cell r="C2105" t="str">
            <v>REGISTRO GAVETA 1.1/4" BRUTO LATAO - FORNECIMENTO E INSTALACAO</v>
          </cell>
          <cell r="D2105" t="str">
            <v>UN</v>
          </cell>
          <cell r="E2105">
            <v>38.18</v>
          </cell>
          <cell r="F2105">
            <v>17.79</v>
          </cell>
          <cell r="G2105">
            <v>55.97</v>
          </cell>
          <cell r="H2105">
            <v>1.7</v>
          </cell>
        </row>
        <row r="2106">
          <cell r="C2106" t="str">
            <v>REGISTRO GAVETA 1.1/2" BRUTO LATAO - FORNECIMENTO E INSTALACAO</v>
          </cell>
          <cell r="D2106" t="str">
            <v>UN</v>
          </cell>
          <cell r="E2106">
            <v>48.06</v>
          </cell>
          <cell r="F2106">
            <v>17.79</v>
          </cell>
          <cell r="G2106">
            <v>65.849999999999994</v>
          </cell>
          <cell r="H2106">
            <v>1.7</v>
          </cell>
        </row>
        <row r="2107">
          <cell r="C2107" t="str">
            <v>REGISTRO GAVETA 2" BRUTO LATAO - FORNECIMENTO E INSTALACAO</v>
          </cell>
          <cell r="D2107" t="str">
            <v>UN</v>
          </cell>
          <cell r="E2107">
            <v>71.959999999999994</v>
          </cell>
          <cell r="F2107">
            <v>17.79</v>
          </cell>
          <cell r="G2107">
            <v>89.75</v>
          </cell>
          <cell r="H2107">
            <v>1.7</v>
          </cell>
        </row>
        <row r="2108">
          <cell r="C2108" t="str">
            <v>REGISTRO GAVETA 2.1/2" BRUTO LATAO - FORNECIMENTO E INSTALACAO</v>
          </cell>
          <cell r="D2108" t="str">
            <v>UN</v>
          </cell>
          <cell r="E2108">
            <v>180.4</v>
          </cell>
          <cell r="F2108">
            <v>24.07</v>
          </cell>
          <cell r="G2108">
            <v>204.47</v>
          </cell>
          <cell r="H2108">
            <v>2.2999999999999998</v>
          </cell>
        </row>
        <row r="2109">
          <cell r="C2109" t="str">
            <v>REGISTRO GAVETA 3" BRUTO LATAO - FORNECIMENTO E INSTALACAO</v>
          </cell>
          <cell r="D2109" t="str">
            <v>UN</v>
          </cell>
          <cell r="E2109">
            <v>273.79000000000002</v>
          </cell>
          <cell r="F2109">
            <v>24.07</v>
          </cell>
          <cell r="G2109">
            <v>297.86</v>
          </cell>
          <cell r="H2109">
            <v>2.2999999999999998</v>
          </cell>
        </row>
        <row r="2110">
          <cell r="C2110" t="str">
            <v>REGISTRO GAVETA 4" BRUTO LATAO - FORNECIMENTO E INSTALACAO</v>
          </cell>
          <cell r="D2110" t="str">
            <v>UN</v>
          </cell>
          <cell r="E2110">
            <v>466.34</v>
          </cell>
          <cell r="F2110">
            <v>30.97</v>
          </cell>
          <cell r="G2110">
            <v>497.31</v>
          </cell>
          <cell r="H2110">
            <v>2.96</v>
          </cell>
        </row>
        <row r="2111">
          <cell r="C2111" t="str">
            <v>DRENAGEM E AGUAS PLUVIAIS</v>
          </cell>
          <cell r="E2111" t="str">
            <v/>
          </cell>
          <cell r="F2111" t="str">
            <v/>
          </cell>
          <cell r="G2111" t="str">
            <v/>
          </cell>
        </row>
        <row r="2112">
          <cell r="C2112" t="str">
            <v>MANUTENCAO / REPAROS - DRENAGEM E AGUAS PLUVIAIS</v>
          </cell>
          <cell r="E2112" t="str">
            <v/>
          </cell>
          <cell r="F2112" t="str">
            <v/>
          </cell>
          <cell r="G2112" t="str">
            <v/>
          </cell>
        </row>
        <row r="2113">
          <cell r="C2113" t="str">
            <v>ASSENTAMENTO DE TUBO DE CONCRETO DIAMETRO 400 MM, JUNTAS COM ANEL DE BORRACHA, MONTAGEM COM AUXILIO DE EQUIPAMENTOS, S/MATERIAL</v>
          </cell>
          <cell r="D2113" t="str">
            <v>M</v>
          </cell>
          <cell r="E2113">
            <v>11.37</v>
          </cell>
          <cell r="F2113">
            <v>8.59</v>
          </cell>
          <cell r="G2113">
            <v>19.96</v>
          </cell>
          <cell r="H2113">
            <v>0.90937999999999997</v>
          </cell>
        </row>
        <row r="2114">
          <cell r="C2114" t="str">
            <v>ASSENTAMENTO DE TUBO DE CONCRETO DIAMETRO 500 MM, JUNTAS COM ANEL DE BORRACHA, MONTAGEM COM AUXILIO DE EQUIPAMENTOS, S/MATERIAL</v>
          </cell>
          <cell r="D2114" t="str">
            <v>M</v>
          </cell>
          <cell r="E2114">
            <v>17.25</v>
          </cell>
          <cell r="F2114">
            <v>13.05</v>
          </cell>
          <cell r="G2114">
            <v>30.3</v>
          </cell>
          <cell r="H2114">
            <v>1.3809199999999999</v>
          </cell>
        </row>
        <row r="2115">
          <cell r="C2115" t="str">
            <v>ASSENTAMENTO DE TUBO DE CONCRETO DIAMETRO 600 MM, JUNTAS COM ANEL DE BORRACHA, MONTAGEM COM AUXILIO DE EQUIPAMENTOS, S/MATERIAL</v>
          </cell>
          <cell r="D2115" t="str">
            <v>M</v>
          </cell>
          <cell r="E2115">
            <v>22.3</v>
          </cell>
          <cell r="F2115">
            <v>16.87</v>
          </cell>
          <cell r="G2115">
            <v>39.17</v>
          </cell>
          <cell r="H2115">
            <v>1.7851300000000001</v>
          </cell>
        </row>
        <row r="2116">
          <cell r="C2116" t="str">
            <v>ASSENTAMENTO DE TUBO DE CONCRETO DIAMETRO 700 MM, JUNTAS COM ANEL DE BORRACHA, MONTAGEM COM AUXILIO DE EQUIPAMENTOS, S/MATERIAL</v>
          </cell>
          <cell r="D2116" t="str">
            <v>M</v>
          </cell>
          <cell r="E2116">
            <v>33.25</v>
          </cell>
          <cell r="F2116">
            <v>23.45</v>
          </cell>
          <cell r="G2116">
            <v>56.7</v>
          </cell>
          <cell r="H2116">
            <v>2.4821</v>
          </cell>
        </row>
        <row r="2117">
          <cell r="C2117" t="str">
            <v>ASSENTAMENTO DE TUBO DE CONCRETO DIAMETRO 800 MM, JUNTAS COM ANEL DE BORRACHA, MONTAGEM COM AUXILIO DE EQUIPAMENTOS, S/MATERIAL</v>
          </cell>
          <cell r="D2117" t="str">
            <v>M</v>
          </cell>
          <cell r="E2117">
            <v>36.090000000000003</v>
          </cell>
          <cell r="F2117">
            <v>27.3</v>
          </cell>
          <cell r="G2117">
            <v>63.39</v>
          </cell>
          <cell r="H2117">
            <v>2.8881600000000001</v>
          </cell>
        </row>
        <row r="2118">
          <cell r="C2118" t="str">
            <v>ASSENTAMENTO DE TUBO DE CONCRETO DIAMETRO 900 MM, JUNTAS COM ANEL DE BORRACHA, MONTAGEM COM AUXILIO DE EQUIPAMENTOS, S/MATERIAL</v>
          </cell>
          <cell r="D2118" t="str">
            <v>M</v>
          </cell>
          <cell r="E2118">
            <v>52.87</v>
          </cell>
          <cell r="F2118">
            <v>37.04</v>
          </cell>
          <cell r="G2118">
            <v>89.91</v>
          </cell>
          <cell r="H2118">
            <v>3.9224000000000001</v>
          </cell>
        </row>
        <row r="2119">
          <cell r="C2119" t="str">
            <v>ASSENTAMENTO DE TUBO DE CONCRETO DIAMETRO 1000MM, JUNTAS COM ANEL DE BORRACHA, MONTAGEM COM AUXILIO DE EQUIPAMENTOS, S/MATERIAL</v>
          </cell>
          <cell r="D2119" t="str">
            <v>M</v>
          </cell>
          <cell r="E2119">
            <v>56.39</v>
          </cell>
          <cell r="F2119">
            <v>42.66</v>
          </cell>
          <cell r="G2119">
            <v>99.05</v>
          </cell>
          <cell r="H2119">
            <v>4.5133599999999996</v>
          </cell>
        </row>
        <row r="2120">
          <cell r="C2120" t="str">
            <v>ASSENTAMENTO DE TUBO DE CONCRETO DIAMETRO 1200 MM, JUNTAS COM ANEL DE BORRACHA, MONTAGEM COM AUXILIO DE EQUIPAMENTOS, S/MATERIAL</v>
          </cell>
          <cell r="D2120" t="str">
            <v>M</v>
          </cell>
          <cell r="E2120">
            <v>75.77</v>
          </cell>
          <cell r="F2120">
            <v>57.3</v>
          </cell>
          <cell r="G2120">
            <v>133.07</v>
          </cell>
          <cell r="H2120">
            <v>6.0626699999999998</v>
          </cell>
        </row>
        <row r="2121">
          <cell r="C2121" t="str">
            <v>CANALETAS/CALHAS EM CONCRETO E ALVENARIA</v>
          </cell>
          <cell r="E2121" t="str">
            <v/>
          </cell>
          <cell r="F2121" t="str">
            <v/>
          </cell>
          <cell r="G2121" t="str">
            <v/>
          </cell>
        </row>
        <row r="2122">
          <cell r="C2122" t="str">
            <v>CALHA EM CONCRETO SIMPLES, EM MEIA CANA, DIAMETRO 200 MM</v>
          </cell>
          <cell r="D2122" t="str">
            <v>M</v>
          </cell>
          <cell r="E2122">
            <v>7.95</v>
          </cell>
          <cell r="F2122">
            <v>5.73</v>
          </cell>
          <cell r="G2122">
            <v>13.68</v>
          </cell>
          <cell r="H2122">
            <v>0.6</v>
          </cell>
        </row>
        <row r="2123">
          <cell r="C2123" t="str">
            <v>CALHA EM MEIO TUBO DE CONCRETO SIMPLES, COM D = 30 CM</v>
          </cell>
          <cell r="D2123" t="str">
            <v>M</v>
          </cell>
          <cell r="E2123">
            <v>12.18</v>
          </cell>
          <cell r="F2123">
            <v>8.4600000000000009</v>
          </cell>
          <cell r="G2123">
            <v>20.64</v>
          </cell>
          <cell r="H2123">
            <v>0.84079999999999999</v>
          </cell>
        </row>
        <row r="2124">
          <cell r="C2124" t="str">
            <v>CALHA EM CONCRETO SIMPLES, MEIA CANA DE CONCRETO, DIAMETRO 300 MM</v>
          </cell>
          <cell r="D2124" t="str">
            <v>M</v>
          </cell>
          <cell r="E2124">
            <v>9.91</v>
          </cell>
          <cell r="F2124">
            <v>7.16</v>
          </cell>
          <cell r="G2124">
            <v>17.07</v>
          </cell>
          <cell r="H2124">
            <v>0.75</v>
          </cell>
        </row>
        <row r="2125">
          <cell r="C2125" t="str">
            <v>CALHA EM CONCRETO SIMPLES, EM MEIA CANA DE CONCRETO, DIAMETRO 400 MM</v>
          </cell>
          <cell r="D2125" t="str">
            <v>M</v>
          </cell>
          <cell r="E2125">
            <v>13.15</v>
          </cell>
          <cell r="F2125">
            <v>8.58</v>
          </cell>
          <cell r="G2125">
            <v>21.73</v>
          </cell>
          <cell r="H2125">
            <v>0.9</v>
          </cell>
        </row>
        <row r="2126">
          <cell r="C2126" t="str">
            <v>CALHA EM CONCRETO SIMPLES, EM MEIA CANA DE CONCRETO, DIAMETRO 500 MM</v>
          </cell>
          <cell r="D2126" t="str">
            <v>M</v>
          </cell>
          <cell r="E2126">
            <v>19.04</v>
          </cell>
          <cell r="F2126">
            <v>15.07</v>
          </cell>
          <cell r="G2126">
            <v>34.11</v>
          </cell>
          <cell r="H2126">
            <v>1.6532</v>
          </cell>
        </row>
        <row r="2127">
          <cell r="C2127" t="str">
            <v>CALHA EM CONCRETO SIMPLES, EM MEIA CANA DE CONCRETO, DIAMETRO 600 MM</v>
          </cell>
          <cell r="D2127" t="str">
            <v>M</v>
          </cell>
          <cell r="E2127">
            <v>24.85</v>
          </cell>
          <cell r="F2127">
            <v>17.21</v>
          </cell>
          <cell r="G2127">
            <v>42.06</v>
          </cell>
          <cell r="H2127">
            <v>1.8858999999999999</v>
          </cell>
        </row>
        <row r="2128">
          <cell r="C2128" t="str">
            <v>CALHA TRAPEZOIDAL 90X30 CM, COM ESPESSURA DE 7 CM (VOLUME DE CONCRETO = 0,064 M3/M)</v>
          </cell>
          <cell r="D2128" t="str">
            <v>M</v>
          </cell>
          <cell r="E2128">
            <v>15.59</v>
          </cell>
          <cell r="F2128">
            <v>5.6</v>
          </cell>
          <cell r="G2128">
            <v>21.19</v>
          </cell>
          <cell r="H2128">
            <v>0.66860779999999997</v>
          </cell>
        </row>
        <row r="2129">
          <cell r="C2129" t="str">
            <v>CALHA TRAPEZOIDAL 140X35 CM, COM ESPESSURA DE 7 CM (VOLUME DE CONCRETO = 1,109M3/M)</v>
          </cell>
          <cell r="D2129" t="str">
            <v>M</v>
          </cell>
          <cell r="E2129">
            <v>26.54</v>
          </cell>
          <cell r="F2129">
            <v>10.54</v>
          </cell>
          <cell r="G2129">
            <v>37.08</v>
          </cell>
          <cell r="H2129">
            <v>1.2569949</v>
          </cell>
        </row>
        <row r="2130">
          <cell r="C2130" t="str">
            <v>CALHA TRIANGULAR 100X30 CM, COM ESPESSURA DE 7 CM (VOLUME DE CONCRETO = 0,075M3/M)</v>
          </cell>
          <cell r="D2130" t="str">
            <v>M</v>
          </cell>
          <cell r="E2130">
            <v>18.260000000000002</v>
          </cell>
          <cell r="F2130">
            <v>4.8899999999999997</v>
          </cell>
          <cell r="G2130">
            <v>23.15</v>
          </cell>
          <cell r="H2130">
            <v>0.58259740000000004</v>
          </cell>
        </row>
        <row r="2131">
          <cell r="C2131" t="str">
            <v>CALHA TRIANGULAR 70X20 CM, COM ESPESSURA DE 7 CM (VOLUME DE CONCRETO = 0,053 M3/M)</v>
          </cell>
          <cell r="D2131" t="str">
            <v>M</v>
          </cell>
          <cell r="E2131">
            <v>12.91</v>
          </cell>
          <cell r="F2131">
            <v>4.82</v>
          </cell>
          <cell r="G2131">
            <v>17.73</v>
          </cell>
          <cell r="H2131">
            <v>0.57449839999999996</v>
          </cell>
        </row>
        <row r="2132">
          <cell r="C2132" t="str">
            <v>CALHA DE CONCRETO, 40X15 CM ESPESSURA DE 8 CM, PREPARADO EM BETONEIRA E CIMENTADO LISO EXECUTADO COM ARGAMASSA TRACO 1:4 (CIMENTO E AREIA MEDIA NAO PENEIRADA), PREPARO MANUAL</v>
          </cell>
          <cell r="D2132" t="str">
            <v>M</v>
          </cell>
          <cell r="E2132">
            <v>29.18</v>
          </cell>
          <cell r="F2132">
            <v>60.06</v>
          </cell>
          <cell r="G2132">
            <v>89.24</v>
          </cell>
          <cell r="H2132">
            <v>6.0327999999999999</v>
          </cell>
        </row>
        <row r="2133">
          <cell r="C2133" t="str">
            <v>CALHA DE CONCRETO, 30X15 CM, ESPESSURA 8 CM PREPARADA EM BETONEIRA COM CIMENTADO LISO EXECUTADO COM ARGAMASSA TRACO 1:4 (CIMENTO E AREIA MEDIA NAO PENEIRADA), PREPARO MANUAL</v>
          </cell>
          <cell r="D2133" t="str">
            <v>M</v>
          </cell>
          <cell r="E2133">
            <v>26.22</v>
          </cell>
          <cell r="F2133">
            <v>54.45</v>
          </cell>
          <cell r="G2133">
            <v>80.67</v>
          </cell>
          <cell r="H2133">
            <v>5.4648000000000003</v>
          </cell>
        </row>
        <row r="2134">
          <cell r="C2134" t="str">
            <v>CANALETA EM ALVENARIA COM TIJOLO DE 1/2 VEZ, DIMENSOES 30X15CM (LxA), COM IMPERMEABILIZANTE NA ARGAMASSA</v>
          </cell>
          <cell r="D2134" t="str">
            <v>M</v>
          </cell>
          <cell r="E2134">
            <v>71.31</v>
          </cell>
          <cell r="F2134">
            <v>99.24</v>
          </cell>
          <cell r="G2134">
            <v>170.55</v>
          </cell>
          <cell r="H2134">
            <v>10.667400000000001</v>
          </cell>
        </row>
        <row r="2135">
          <cell r="C2135" t="str">
            <v>VALETAS</v>
          </cell>
          <cell r="E2135" t="str">
            <v/>
          </cell>
          <cell r="F2135" t="str">
            <v/>
          </cell>
          <cell r="G2135" t="str">
            <v/>
          </cell>
        </row>
        <row r="2136">
          <cell r="C2136" t="str">
            <v>VALETA PROT DE CORTE TRAPEZOIDAL 0,80X2,00X0,60M ESP=0,08M CONCR SIMPLES INCL ESCAVACAO MEC ACERTO MANUAL TERRENO FORNEC MAT E REJUNTAMENTO</v>
          </cell>
          <cell r="D2136" t="str">
            <v>M</v>
          </cell>
          <cell r="E2136">
            <v>100.74</v>
          </cell>
          <cell r="F2136">
            <v>106.52</v>
          </cell>
          <cell r="G2136">
            <v>207.26</v>
          </cell>
          <cell r="H2136">
            <v>11.082890000000001</v>
          </cell>
        </row>
        <row r="2137">
          <cell r="C2137" t="str">
            <v>VALETA PROT DE CORTE TRAPEZOIDAL 1,00X2,20X0,60M ESP=0,08M CONCR SIMPLES INCL ESCAVACAO MEC ATERRO MANUAL TERRENO FORNEC MAT E REJUNTAMENTO</v>
          </cell>
          <cell r="D2137" t="str">
            <v>M</v>
          </cell>
          <cell r="E2137">
            <v>104.98</v>
          </cell>
          <cell r="F2137">
            <v>108.66</v>
          </cell>
          <cell r="G2137">
            <v>213.64</v>
          </cell>
          <cell r="H2137">
            <v>11.31265</v>
          </cell>
        </row>
        <row r="2138">
          <cell r="C2138" t="str">
            <v>EXECUCAO DRENO PROFUNDO, COM CORTE TRAPEZOIDAL EM SOLO, DE 70X80X150CM EXCL TUBO INCL MATERIAL EXECUCAO, COM SELO ENCHIMENTO MATERIAL DRENANTE E ESCAVACAO</v>
          </cell>
          <cell r="D2138" t="str">
            <v>M</v>
          </cell>
          <cell r="E2138">
            <v>56.21</v>
          </cell>
          <cell r="F2138">
            <v>50.65</v>
          </cell>
          <cell r="G2138">
            <v>106.86</v>
          </cell>
          <cell r="H2138">
            <v>6.0374999999999996</v>
          </cell>
        </row>
        <row r="2139">
          <cell r="C2139" t="str">
            <v>DRENOS COM AGREGADOS</v>
          </cell>
          <cell r="E2139" t="str">
            <v/>
          </cell>
          <cell r="F2139" t="str">
            <v/>
          </cell>
          <cell r="G2139" t="str">
            <v/>
          </cell>
        </row>
        <row r="2140">
          <cell r="C2140" t="str">
            <v>DRENO VERTICAL COM PEDRISCO, DIAMETRO 200MM</v>
          </cell>
          <cell r="D2140" t="str">
            <v>M</v>
          </cell>
          <cell r="E2140">
            <v>4.8099999999999996</v>
          </cell>
          <cell r="F2140">
            <v>8.39</v>
          </cell>
          <cell r="G2140">
            <v>13.2</v>
          </cell>
          <cell r="H2140">
            <v>1</v>
          </cell>
        </row>
        <row r="2141">
          <cell r="C2141" t="str">
            <v>EXECUCAO DE DRENO FRANCES COM AREIA MEDIA</v>
          </cell>
          <cell r="D2141" t="str">
            <v>M3</v>
          </cell>
          <cell r="E2141">
            <v>69</v>
          </cell>
          <cell r="F2141">
            <v>10.91</v>
          </cell>
          <cell r="G2141">
            <v>79.91</v>
          </cell>
          <cell r="H2141">
            <v>1.3</v>
          </cell>
        </row>
        <row r="2142">
          <cell r="C2142" t="str">
            <v>EXECUCAO DE DRENO FRANCES COM BRITA NUM 2</v>
          </cell>
          <cell r="D2142" t="str">
            <v>M3</v>
          </cell>
          <cell r="E2142">
            <v>53.36</v>
          </cell>
          <cell r="F2142">
            <v>16.78</v>
          </cell>
          <cell r="G2142">
            <v>70.14</v>
          </cell>
          <cell r="H2142">
            <v>2</v>
          </cell>
        </row>
        <row r="2143">
          <cell r="C2143" t="str">
            <v>EXECUCAO DE DRENO FRANCES COM CASCALHO</v>
          </cell>
          <cell r="D2143" t="str">
            <v>M3</v>
          </cell>
          <cell r="E2143">
            <v>41</v>
          </cell>
          <cell r="F2143">
            <v>10.91</v>
          </cell>
          <cell r="G2143">
            <v>51.91</v>
          </cell>
          <cell r="H2143">
            <v>1.3</v>
          </cell>
        </row>
        <row r="2144">
          <cell r="C2144" t="str">
            <v>CAMADA DRENANTE COM BRITA NUM 3</v>
          </cell>
          <cell r="D2144" t="str">
            <v>M3</v>
          </cell>
          <cell r="E2144">
            <v>45.95</v>
          </cell>
          <cell r="F2144">
            <v>20.98</v>
          </cell>
          <cell r="G2144">
            <v>66.930000000000007</v>
          </cell>
          <cell r="H2144">
            <v>2.5</v>
          </cell>
        </row>
        <row r="2145">
          <cell r="C2145" t="str">
            <v>FORNECIMENTO E ASSENTAMENTO DE BRITA 2 - DRENOS E FILTROS</v>
          </cell>
          <cell r="D2145" t="str">
            <v>M3</v>
          </cell>
          <cell r="E2145">
            <v>48.72</v>
          </cell>
          <cell r="F2145">
            <v>8.39</v>
          </cell>
          <cell r="G2145">
            <v>57.11</v>
          </cell>
          <cell r="H2145">
            <v>1</v>
          </cell>
        </row>
        <row r="2146">
          <cell r="C2146" t="str">
            <v>CAMADA DRENANTE COM AREIA MEDIA</v>
          </cell>
          <cell r="D2146" t="str">
            <v>M3</v>
          </cell>
          <cell r="E2146">
            <v>63.25</v>
          </cell>
          <cell r="F2146">
            <v>20.56</v>
          </cell>
          <cell r="G2146">
            <v>83.81</v>
          </cell>
          <cell r="H2146">
            <v>2.4500000000000002</v>
          </cell>
        </row>
        <row r="2147">
          <cell r="C2147" t="str">
            <v>CAMADA DRENANTE COM BRITA NUM 2</v>
          </cell>
          <cell r="D2147" t="str">
            <v>M3</v>
          </cell>
          <cell r="E2147">
            <v>51.04</v>
          </cell>
          <cell r="F2147">
            <v>20.56</v>
          </cell>
          <cell r="G2147">
            <v>71.599999999999994</v>
          </cell>
          <cell r="H2147">
            <v>2.4500000000000002</v>
          </cell>
        </row>
        <row r="2148">
          <cell r="C2148" t="str">
            <v>EXECUCAO DE DRENO CEGO</v>
          </cell>
          <cell r="D2148" t="str">
            <v>M3</v>
          </cell>
          <cell r="E2148">
            <v>38.64</v>
          </cell>
          <cell r="F2148">
            <v>17.86</v>
          </cell>
          <cell r="G2148">
            <v>56.5</v>
          </cell>
          <cell r="H2148">
            <v>2.1107999999999998</v>
          </cell>
        </row>
        <row r="2149">
          <cell r="C2149" t="str">
            <v>CAMADA VERTICAL DRENANTE C/ PEDRA BRITADA 1 E 2</v>
          </cell>
          <cell r="D2149" t="str">
            <v>M3</v>
          </cell>
          <cell r="E2149">
            <v>51.94</v>
          </cell>
          <cell r="F2149">
            <v>20.98</v>
          </cell>
          <cell r="G2149">
            <v>72.92</v>
          </cell>
          <cell r="H2149">
            <v>2.5</v>
          </cell>
        </row>
        <row r="2150">
          <cell r="C2150" t="str">
            <v>CAMADA HORIZONTAL DRENANTE C/ PEDRA BRITADA 1 E 2</v>
          </cell>
          <cell r="D2150" t="str">
            <v>M3</v>
          </cell>
          <cell r="E2150">
            <v>53.83</v>
          </cell>
          <cell r="F2150">
            <v>25.17</v>
          </cell>
          <cell r="G2150">
            <v>79</v>
          </cell>
          <cell r="H2150">
            <v>3</v>
          </cell>
        </row>
        <row r="2151">
          <cell r="C2151" t="str">
            <v>DRENOS COM MANTA GEOTEXTIL</v>
          </cell>
          <cell r="E2151" t="str">
            <v/>
          </cell>
          <cell r="F2151" t="str">
            <v/>
          </cell>
          <cell r="G2151" t="str">
            <v/>
          </cell>
        </row>
        <row r="2152">
          <cell r="C2152" t="str">
            <v>EXECUCAO DE DRENO COM MANTA GEOTEXTIL 200 G/M2</v>
          </cell>
          <cell r="D2152" t="str">
            <v>M2</v>
          </cell>
          <cell r="E2152">
            <v>5.42</v>
          </cell>
          <cell r="F2152">
            <v>0.17</v>
          </cell>
          <cell r="G2152">
            <v>5.59</v>
          </cell>
          <cell r="H2152">
            <v>0.02</v>
          </cell>
        </row>
        <row r="2153">
          <cell r="C2153" t="str">
            <v>EXECUCAO DE DRENO COM MANTA GEOTEXTIL 300 G/M2</v>
          </cell>
          <cell r="D2153" t="str">
            <v>M2</v>
          </cell>
          <cell r="E2153">
            <v>8.26</v>
          </cell>
          <cell r="F2153">
            <v>0.17</v>
          </cell>
          <cell r="G2153">
            <v>8.43</v>
          </cell>
          <cell r="H2153">
            <v>0.02</v>
          </cell>
        </row>
        <row r="2154">
          <cell r="C2154" t="str">
            <v>EXECUCAO DE DRENO COM MANTA GEOTEXTIL 400 G/M2</v>
          </cell>
          <cell r="D2154" t="str">
            <v>M2</v>
          </cell>
          <cell r="E2154">
            <v>10.11</v>
          </cell>
          <cell r="F2154">
            <v>0.17</v>
          </cell>
          <cell r="G2154">
            <v>10.28</v>
          </cell>
          <cell r="H2154">
            <v>0.02</v>
          </cell>
        </row>
        <row r="2155">
          <cell r="C2155" t="str">
            <v>FORNECIMENTO E INSTALACAO DE MANTA BIDIM RT - 10</v>
          </cell>
          <cell r="D2155" t="str">
            <v>M2</v>
          </cell>
          <cell r="E2155">
            <v>5.68</v>
          </cell>
          <cell r="F2155">
            <v>14.5</v>
          </cell>
          <cell r="G2155">
            <v>20.18</v>
          </cell>
          <cell r="H2155">
            <v>1.35</v>
          </cell>
        </row>
        <row r="2156">
          <cell r="C2156" t="str">
            <v>FORNECIMENTO E INSTALACAO DE MANTA BIDIM RT - 14</v>
          </cell>
          <cell r="D2156" t="str">
            <v>M2</v>
          </cell>
          <cell r="E2156">
            <v>5.6</v>
          </cell>
          <cell r="F2156">
            <v>0.31</v>
          </cell>
          <cell r="G2156">
            <v>5.91</v>
          </cell>
          <cell r="H2156">
            <v>3.6363600000000003E-2</v>
          </cell>
        </row>
        <row r="2157">
          <cell r="C2157" t="str">
            <v>FORNECIMENTO E INSTALACAO DE MANTA BIDIM RT - 16</v>
          </cell>
          <cell r="D2157" t="str">
            <v>M2</v>
          </cell>
          <cell r="E2157">
            <v>7.87</v>
          </cell>
          <cell r="F2157">
            <v>0.31</v>
          </cell>
          <cell r="G2157">
            <v>8.18</v>
          </cell>
          <cell r="H2157">
            <v>3.6363600000000003E-2</v>
          </cell>
        </row>
        <row r="2158">
          <cell r="C2158" t="str">
            <v>FORNECIMENTO E INSTALACAO DE MANTA BIDIM RT - 31</v>
          </cell>
          <cell r="D2158" t="str">
            <v>M2</v>
          </cell>
          <cell r="E2158">
            <v>16.47</v>
          </cell>
          <cell r="F2158">
            <v>0.61</v>
          </cell>
          <cell r="G2158">
            <v>17.079999999999998</v>
          </cell>
          <cell r="H2158">
            <v>0.06</v>
          </cell>
        </row>
        <row r="2159">
          <cell r="C2159" t="str">
            <v>FORNECIMENTO/ASSENTAMENTO DE MANTA GEOTEXTIL RT-31 (ANT OP-60) BIDIM</v>
          </cell>
          <cell r="D2159" t="str">
            <v>M2</v>
          </cell>
          <cell r="E2159">
            <v>15.72</v>
          </cell>
          <cell r="F2159">
            <v>1.51</v>
          </cell>
          <cell r="G2159">
            <v>17.23</v>
          </cell>
          <cell r="H2159">
            <v>0.18</v>
          </cell>
        </row>
        <row r="2160">
          <cell r="C2160" t="str">
            <v>COLCHAO DRENANTE C/ 30CM PEDRA BRITADA N.3 FILTRO TRANSICAO MANTA GEOTEXTIL 100% POLIPROPILENO OU POLIESTER INCL FORNEC/COLOC MAT</v>
          </cell>
          <cell r="D2160" t="str">
            <v>M2</v>
          </cell>
          <cell r="E2160">
            <v>28.47</v>
          </cell>
          <cell r="F2160">
            <v>1.26</v>
          </cell>
          <cell r="G2160">
            <v>29.73</v>
          </cell>
          <cell r="H2160">
            <v>0.15</v>
          </cell>
        </row>
        <row r="2161">
          <cell r="C2161" t="str">
            <v>DRENOS COM TUBOS DE PVC</v>
          </cell>
          <cell r="E2161" t="str">
            <v/>
          </cell>
          <cell r="F2161" t="str">
            <v/>
          </cell>
          <cell r="G2161" t="str">
            <v/>
          </cell>
        </row>
        <row r="2162">
          <cell r="C2162" t="str">
            <v>EXECUCAO DE DRENO COM TUBOS DE PVC CORRUGADO FLEXIVEL PERFURADO - DN 100</v>
          </cell>
          <cell r="D2162" t="str">
            <v>M</v>
          </cell>
          <cell r="E2162">
            <v>45.96</v>
          </cell>
          <cell r="F2162">
            <v>6.92</v>
          </cell>
          <cell r="G2162">
            <v>52.88</v>
          </cell>
          <cell r="H2162">
            <v>0.81679999999999997</v>
          </cell>
        </row>
        <row r="2163">
          <cell r="C2163" t="str">
            <v>TUBO PVC CORRUGADO RIGIDO PERFURADO DN 150 PARA DRENAGEM - FORNECIMENTO E INSTALACAO</v>
          </cell>
          <cell r="D2163" t="str">
            <v>M</v>
          </cell>
          <cell r="E2163">
            <v>87.85</v>
          </cell>
          <cell r="F2163">
            <v>9.08</v>
          </cell>
          <cell r="G2163">
            <v>96.93</v>
          </cell>
          <cell r="H2163">
            <v>1</v>
          </cell>
        </row>
        <row r="2164">
          <cell r="C2164" t="str">
            <v>EXECUCAO DE DRENOS DE CHORUME EM TUBOS DRENANTES, PVC, DIAM=100 MM, ENVOLTOS EM BRITA E GEOTEXTIL</v>
          </cell>
          <cell r="D2164" t="str">
            <v>M</v>
          </cell>
          <cell r="E2164">
            <v>60.15</v>
          </cell>
          <cell r="F2164">
            <v>6.92</v>
          </cell>
          <cell r="G2164">
            <v>67.069999999999993</v>
          </cell>
          <cell r="H2164">
            <v>0.81679999999999997</v>
          </cell>
        </row>
        <row r="2165">
          <cell r="C2165" t="str">
            <v>EXECUCAO DE DRENOS DE CHORUME EM TUBOS DRENANTES, PVC, DIAM=150 MM, ENVOLTOS EM BRITA E GEOTEXTIL</v>
          </cell>
          <cell r="D2165" t="str">
            <v>M</v>
          </cell>
          <cell r="E2165">
            <v>106.04</v>
          </cell>
          <cell r="F2165">
            <v>6.92</v>
          </cell>
          <cell r="G2165">
            <v>112.96</v>
          </cell>
          <cell r="H2165">
            <v>0.81679999999999997</v>
          </cell>
        </row>
        <row r="2166">
          <cell r="C2166" t="str">
            <v>TUBO PVC DN 75 MM PARA DRENAGEM - FORNECIMENTO E INSTALACAO</v>
          </cell>
          <cell r="D2166" t="str">
            <v>M</v>
          </cell>
          <cell r="E2166">
            <v>6.52</v>
          </cell>
          <cell r="F2166">
            <v>21.12</v>
          </cell>
          <cell r="G2166">
            <v>27.64</v>
          </cell>
          <cell r="H2166">
            <v>2.4735</v>
          </cell>
        </row>
        <row r="2167">
          <cell r="C2167" t="str">
            <v>TUBO PVC DN 100 MM PARA DRENAGEM - FORNECIMENTO E INSTALACAO</v>
          </cell>
          <cell r="D2167" t="str">
            <v>M</v>
          </cell>
          <cell r="E2167">
            <v>7.9</v>
          </cell>
          <cell r="F2167">
            <v>22.4</v>
          </cell>
          <cell r="G2167">
            <v>30.3</v>
          </cell>
          <cell r="H2167">
            <v>2.6257999999999999</v>
          </cell>
        </row>
        <row r="2168">
          <cell r="C2168" t="str">
            <v>TUBO PVC D=2" COM MATERIAL DRENANTE PARA DRENO/BARBACA - FORNECIMENTO E INSTALACAO</v>
          </cell>
          <cell r="D2168" t="str">
            <v>M</v>
          </cell>
          <cell r="E2168">
            <v>5.46</v>
          </cell>
          <cell r="F2168">
            <v>4.2</v>
          </cell>
          <cell r="G2168">
            <v>9.66</v>
          </cell>
          <cell r="H2168">
            <v>0.5</v>
          </cell>
        </row>
        <row r="2169">
          <cell r="C2169" t="str">
            <v>TUBO PVC D=3" COM MATERIAL DRENANTE PARA DRENO/BARBACA - FORNECIMENTO E INSTALACAO</v>
          </cell>
          <cell r="D2169" t="str">
            <v>M</v>
          </cell>
          <cell r="E2169">
            <v>6.94</v>
          </cell>
          <cell r="F2169">
            <v>4.2</v>
          </cell>
          <cell r="G2169">
            <v>11.14</v>
          </cell>
          <cell r="H2169">
            <v>0.5</v>
          </cell>
        </row>
        <row r="2170">
          <cell r="C2170" t="str">
            <v>TUBO PVC D=4" COM MATERIAL DRENANTE PARA DRENO/BARBACA - FORNECIMENTO E INSTALACAO</v>
          </cell>
          <cell r="D2170" t="str">
            <v>M</v>
          </cell>
          <cell r="E2170">
            <v>8.4700000000000006</v>
          </cell>
          <cell r="F2170">
            <v>4.2</v>
          </cell>
          <cell r="G2170">
            <v>12.67</v>
          </cell>
          <cell r="H2170">
            <v>0.5</v>
          </cell>
        </row>
        <row r="2171">
          <cell r="C2171" t="str">
            <v>TUBO PVC CORRUGADO PERFURADO 100 MM C/ JUNTA ELASTICA PARA DRENAGEM</v>
          </cell>
          <cell r="D2171" t="str">
            <v>M</v>
          </cell>
          <cell r="E2171">
            <v>46.51</v>
          </cell>
          <cell r="F2171">
            <v>10.89</v>
          </cell>
          <cell r="G2171">
            <v>57.4</v>
          </cell>
          <cell r="H2171">
            <v>1.04</v>
          </cell>
        </row>
        <row r="2172">
          <cell r="C2172" t="str">
            <v>DRENOS COM TUBOS CERÂMICOS</v>
          </cell>
          <cell r="E2172" t="str">
            <v/>
          </cell>
          <cell r="F2172" t="str">
            <v/>
          </cell>
          <cell r="G2172" t="str">
            <v/>
          </cell>
        </row>
        <row r="2173">
          <cell r="C2173" t="str">
            <v>TUBO CERAMICO PERFURADO (MANILHA BARRO VIDRADO) DN 100 MM PARA DRENAGEM - FORNECIMENTO E INSTALACAO</v>
          </cell>
          <cell r="D2173" t="str">
            <v>M</v>
          </cell>
          <cell r="E2173">
            <v>11.53</v>
          </cell>
          <cell r="F2173">
            <v>31.11</v>
          </cell>
          <cell r="G2173">
            <v>42.64</v>
          </cell>
          <cell r="H2173">
            <v>3.5358000000000001</v>
          </cell>
        </row>
        <row r="2174">
          <cell r="C2174" t="str">
            <v>TUBO CERAMICO PERFURADO (MANILHA BARRO VIDRADO) DN 150 MM PARA DRENAGEM - FORNECIMENTO E INSTALACAO</v>
          </cell>
          <cell r="D2174" t="str">
            <v>M</v>
          </cell>
          <cell r="E2174">
            <v>15.7</v>
          </cell>
          <cell r="F2174">
            <v>35.74</v>
          </cell>
          <cell r="G2174">
            <v>51.44</v>
          </cell>
          <cell r="H2174">
            <v>4.0469999999999997</v>
          </cell>
        </row>
        <row r="2175">
          <cell r="C2175" t="str">
            <v>TUBO CERAMICO PERFURADO (MANILHA BARRO VIDRADO) DN 200 MM PARA DRENAGEM - FORNECIMENTO E INSTALACAO</v>
          </cell>
          <cell r="D2175" t="str">
            <v>M</v>
          </cell>
          <cell r="E2175">
            <v>27.03</v>
          </cell>
          <cell r="F2175">
            <v>40.6</v>
          </cell>
          <cell r="G2175">
            <v>67.63</v>
          </cell>
          <cell r="H2175">
            <v>4.5860000000000003</v>
          </cell>
        </row>
        <row r="2176">
          <cell r="C2176" t="str">
            <v>DRENOS COM TUBOS DE CONCRETO</v>
          </cell>
          <cell r="E2176" t="str">
            <v/>
          </cell>
          <cell r="F2176" t="str">
            <v/>
          </cell>
          <cell r="G2176" t="str">
            <v/>
          </cell>
        </row>
        <row r="2177">
          <cell r="C2177" t="str">
            <v>EXECUCAO DE DRENOS DE CHORUME EM TUBOS DRENANTES DE CONCRETO, DIAM=200MM,ENVOLTOS EM BRITA E GEOTEXTIL</v>
          </cell>
          <cell r="D2177" t="str">
            <v>M</v>
          </cell>
          <cell r="E2177">
            <v>33.29</v>
          </cell>
          <cell r="F2177">
            <v>6.92</v>
          </cell>
          <cell r="G2177">
            <v>40.21</v>
          </cell>
          <cell r="H2177">
            <v>0.81679999999999997</v>
          </cell>
        </row>
        <row r="2178">
          <cell r="C2178" t="str">
            <v>EXECUCAO DE DRENO PROFUNDO, CORTE EM SOLO, COM TUBO POROSO D=0,20M</v>
          </cell>
          <cell r="D2178" t="str">
            <v>M</v>
          </cell>
          <cell r="E2178">
            <v>44.79</v>
          </cell>
          <cell r="F2178">
            <v>20.92</v>
          </cell>
          <cell r="G2178">
            <v>65.709999999999994</v>
          </cell>
          <cell r="H2178">
            <v>2.3931</v>
          </cell>
        </row>
        <row r="2179">
          <cell r="C2179" t="str">
            <v>EXECUCAO DE DRENO DE TUBO DE CONRETO SIMPLES POROSO D=0,20 M (0,5MX0,5M) PARA GALERIAS DE AGUAS PLUVIAIS</v>
          </cell>
          <cell r="D2179" t="str">
            <v>M</v>
          </cell>
          <cell r="E2179">
            <v>26.76</v>
          </cell>
          <cell r="F2179">
            <v>10.99</v>
          </cell>
          <cell r="G2179">
            <v>37.75</v>
          </cell>
          <cell r="H2179">
            <v>1.31</v>
          </cell>
        </row>
        <row r="2180">
          <cell r="C2180" t="str">
            <v>TUBOS DE CONCRETO</v>
          </cell>
          <cell r="E2180" t="str">
            <v/>
          </cell>
          <cell r="F2180" t="str">
            <v/>
          </cell>
          <cell r="G2180" t="str">
            <v/>
          </cell>
        </row>
        <row r="2181">
          <cell r="C2181" t="str">
            <v>TUBO CA-1 CONCR ARMADO P/GALERIAS AGUAS PLUV DIAM=0,80M FORNEC MAT COM AREIA CIMENTO 1:4 - FORNECIMENTO E ASSENTAMENTO, INCLUSIVE TOPOGRAFO</v>
          </cell>
          <cell r="D2181" t="str">
            <v>M</v>
          </cell>
          <cell r="E2181">
            <v>120.37</v>
          </cell>
          <cell r="F2181">
            <v>59.7</v>
          </cell>
          <cell r="G2181">
            <v>180.07</v>
          </cell>
          <cell r="H2181">
            <v>5.6455000000000002</v>
          </cell>
        </row>
        <row r="2182">
          <cell r="C2182" t="str">
            <v>TUBO CONCRETO SIMPLES DN 200 MM PARA DRENAGEM - FORNECIMENTO E INSTALACAO</v>
          </cell>
          <cell r="D2182" t="str">
            <v>M</v>
          </cell>
          <cell r="E2182">
            <v>11.54</v>
          </cell>
          <cell r="F2182">
            <v>33.68</v>
          </cell>
          <cell r="G2182">
            <v>45.22</v>
          </cell>
          <cell r="H2182">
            <v>3.9478</v>
          </cell>
        </row>
        <row r="2183">
          <cell r="C2183" t="str">
            <v>TUBO CONCRETO SIMPLES DN 300 MM PARA DRENAGEM - FORNECIMENTO E INSTALACAO</v>
          </cell>
          <cell r="D2183" t="str">
            <v>M</v>
          </cell>
          <cell r="E2183">
            <v>16.059999999999999</v>
          </cell>
          <cell r="F2183">
            <v>41.81</v>
          </cell>
          <cell r="G2183">
            <v>57.87</v>
          </cell>
          <cell r="H2183">
            <v>4.8937999999999997</v>
          </cell>
        </row>
        <row r="2184">
          <cell r="C2184" t="str">
            <v>TUBO CONCRETO SIMPLES DN 400 MM PARA DRENAGEM - FORNECIMENTO E INSTALACAO</v>
          </cell>
          <cell r="D2184" t="str">
            <v>M</v>
          </cell>
          <cell r="E2184">
            <v>20.68</v>
          </cell>
          <cell r="F2184">
            <v>51.1</v>
          </cell>
          <cell r="G2184">
            <v>71.78</v>
          </cell>
          <cell r="H2184">
            <v>5.9679000000000002</v>
          </cell>
        </row>
        <row r="2185">
          <cell r="C2185" t="str">
            <v>TUBO CONCRETO SIMPLES DN 500 MM PARA DRENAGEM - FORNECIMENTO E INSTALACAO</v>
          </cell>
          <cell r="D2185" t="str">
            <v>M</v>
          </cell>
          <cell r="E2185">
            <v>31.48</v>
          </cell>
          <cell r="F2185">
            <v>61.92</v>
          </cell>
          <cell r="G2185">
            <v>93.4</v>
          </cell>
          <cell r="H2185">
            <v>7.2285000000000004</v>
          </cell>
        </row>
        <row r="2186">
          <cell r="C2186" t="str">
            <v>VERTEDOR</v>
          </cell>
          <cell r="E2186" t="str">
            <v/>
          </cell>
          <cell r="F2186" t="str">
            <v/>
          </cell>
          <cell r="G2186" t="str">
            <v/>
          </cell>
        </row>
        <row r="2187">
          <cell r="C2187" t="str">
            <v>VERTEDOR RETANGULAR DE MADEIRA</v>
          </cell>
          <cell r="D2187" t="str">
            <v>M2</v>
          </cell>
          <cell r="E2187">
            <v>257.18</v>
          </cell>
          <cell r="F2187">
            <v>201.98</v>
          </cell>
          <cell r="G2187">
            <v>459.16</v>
          </cell>
          <cell r="H2187">
            <v>19.590399999999999</v>
          </cell>
        </row>
        <row r="2188">
          <cell r="C2188" t="str">
            <v>VERTEDOR TRIANGULAR DE ALUMINIO</v>
          </cell>
          <cell r="D2188" t="str">
            <v>M2</v>
          </cell>
          <cell r="E2188">
            <v>171.81</v>
          </cell>
          <cell r="F2188">
            <v>121.38</v>
          </cell>
          <cell r="G2188">
            <v>293.19</v>
          </cell>
          <cell r="H2188">
            <v>12</v>
          </cell>
        </row>
        <row r="2189">
          <cell r="C2189" t="str">
            <v>LEITO FILTRANTE</v>
          </cell>
          <cell r="E2189" t="str">
            <v/>
          </cell>
          <cell r="F2189" t="str">
            <v/>
          </cell>
          <cell r="G2189" t="str">
            <v/>
          </cell>
        </row>
        <row r="2190">
          <cell r="C2190" t="str">
            <v>LEITO FILTRANTE - ASSENTAMENTO DE BLOCOS LEOPOLD</v>
          </cell>
          <cell r="D2190" t="str">
            <v>M2</v>
          </cell>
          <cell r="E2190">
            <v>20.94</v>
          </cell>
          <cell r="F2190">
            <v>23.01</v>
          </cell>
          <cell r="G2190">
            <v>43.95</v>
          </cell>
          <cell r="H2190">
            <v>2.36</v>
          </cell>
        </row>
        <row r="2191">
          <cell r="C2191" t="str">
            <v>LEITO FILTRANTE - COLOCACAO DE LONA PLASTICA</v>
          </cell>
          <cell r="D2191" t="str">
            <v>M2</v>
          </cell>
          <cell r="E2191">
            <v>4.49</v>
          </cell>
          <cell r="F2191">
            <v>9.11</v>
          </cell>
          <cell r="G2191">
            <v>13.6</v>
          </cell>
          <cell r="H2191">
            <v>0.9</v>
          </cell>
        </row>
        <row r="2192">
          <cell r="C2192" t="str">
            <v>LEITO FILTRANTE - COLOCACAO E APILOAMENTO DE TERRA NO FILTRO</v>
          </cell>
          <cell r="D2192" t="str">
            <v>M3</v>
          </cell>
          <cell r="E2192">
            <v>0</v>
          </cell>
          <cell r="F2192">
            <v>42.48</v>
          </cell>
          <cell r="G2192">
            <v>42.48</v>
          </cell>
          <cell r="H2192">
            <v>4.2</v>
          </cell>
        </row>
        <row r="2193">
          <cell r="C2193" t="str">
            <v>LEITO FILTRANTE - FORN. E ENCHIMENTO C/ BRITA NO. 4</v>
          </cell>
          <cell r="D2193" t="str">
            <v>M3</v>
          </cell>
          <cell r="E2193">
            <v>42.29</v>
          </cell>
          <cell r="F2193">
            <v>50.58</v>
          </cell>
          <cell r="G2193">
            <v>92.87</v>
          </cell>
          <cell r="H2193">
            <v>5</v>
          </cell>
        </row>
        <row r="2194">
          <cell r="C2194" t="str">
            <v>LEITO FILTRANTE - COLOCACAO DE AREIA NOS FILTROS</v>
          </cell>
          <cell r="D2194" t="str">
            <v>M3</v>
          </cell>
          <cell r="E2194">
            <v>0</v>
          </cell>
          <cell r="F2194">
            <v>42.48</v>
          </cell>
          <cell r="G2194">
            <v>42.48</v>
          </cell>
          <cell r="H2194">
            <v>4.2</v>
          </cell>
        </row>
        <row r="2195">
          <cell r="C2195" t="str">
            <v>LEITO FILTRANTE - COLOCACAO DE PEDREGULHOS NOS FILTROS</v>
          </cell>
          <cell r="D2195" t="str">
            <v>M3</v>
          </cell>
          <cell r="E2195">
            <v>0</v>
          </cell>
          <cell r="F2195">
            <v>46.53</v>
          </cell>
          <cell r="G2195">
            <v>46.53</v>
          </cell>
          <cell r="H2195">
            <v>4.5999999999999996</v>
          </cell>
        </row>
        <row r="2196">
          <cell r="C2196" t="str">
            <v>LEITO FILTRANTE - COLOCACAO DE ANTRACITO NOS FILTROS</v>
          </cell>
          <cell r="D2196" t="str">
            <v>M3</v>
          </cell>
          <cell r="E2196">
            <v>0</v>
          </cell>
          <cell r="F2196">
            <v>42.48</v>
          </cell>
          <cell r="G2196">
            <v>42.48</v>
          </cell>
          <cell r="H2196">
            <v>4.2</v>
          </cell>
        </row>
        <row r="2197">
          <cell r="C2197" t="str">
            <v>CAIXAS E COMPLEMENTOS</v>
          </cell>
          <cell r="E2197" t="str">
            <v/>
          </cell>
          <cell r="F2197" t="str">
            <v/>
          </cell>
          <cell r="G2197" t="str">
            <v/>
          </cell>
        </row>
        <row r="2198">
          <cell r="C2198" t="str">
            <v>MANUTENCAO / REPAROS - CAIXAS E COMPLEMENTOS</v>
          </cell>
          <cell r="E2198" t="str">
            <v/>
          </cell>
          <cell r="F2198" t="str">
            <v/>
          </cell>
          <cell r="G2198" t="str">
            <v/>
          </cell>
        </row>
        <row r="2199">
          <cell r="C2199" t="str">
            <v>ASSENTAMENTO DE TAMPAO DE FERRO FUNDIDO 900 MM</v>
          </cell>
          <cell r="D2199" t="str">
            <v>UN</v>
          </cell>
          <cell r="E2199">
            <v>12.69</v>
          </cell>
          <cell r="F2199">
            <v>60.69</v>
          </cell>
          <cell r="G2199">
            <v>73.38</v>
          </cell>
          <cell r="H2199">
            <v>6</v>
          </cell>
        </row>
        <row r="2200">
          <cell r="C2200" t="str">
            <v>ASSENTAMENTO DE TAMPAO DE FERRO FUNDIDO 600 MM</v>
          </cell>
          <cell r="D2200" t="str">
            <v>UN</v>
          </cell>
          <cell r="E2200">
            <v>8.4600000000000009</v>
          </cell>
          <cell r="F2200">
            <v>40.46</v>
          </cell>
          <cell r="G2200">
            <v>48.92</v>
          </cell>
          <cell r="H2200">
            <v>4</v>
          </cell>
        </row>
        <row r="2201">
          <cell r="C2201" t="str">
            <v>ASSENTAMENTO TAMPAO FERRO FUNDIDO (FOFO), 30 X 90 CM PARA CAIXA DE RALO, C/ ARG CIM/AREIA 1:4 EM VOLUME, EXCLUSIVE TAMPAO.</v>
          </cell>
          <cell r="D2201" t="str">
            <v>UN</v>
          </cell>
          <cell r="E2201">
            <v>1.98</v>
          </cell>
          <cell r="F2201">
            <v>52.83</v>
          </cell>
          <cell r="G2201">
            <v>54.81</v>
          </cell>
          <cell r="H2201">
            <v>5.2271999999999998</v>
          </cell>
        </row>
        <row r="2202">
          <cell r="C2202" t="str">
            <v>TAMPAS</v>
          </cell>
          <cell r="E2202" t="str">
            <v/>
          </cell>
          <cell r="F2202" t="str">
            <v/>
          </cell>
          <cell r="G2202" t="str">
            <v/>
          </cell>
        </row>
        <row r="2203">
          <cell r="C2203" t="str">
            <v>TAMPA EM CONCRETO ARMADO 60X60X5CM PARA CAIXA</v>
          </cell>
          <cell r="D2203" t="str">
            <v>UN</v>
          </cell>
          <cell r="E2203">
            <v>12.41</v>
          </cell>
          <cell r="F2203">
            <v>4.04</v>
          </cell>
          <cell r="G2203">
            <v>16.45</v>
          </cell>
          <cell r="H2203">
            <v>0.4</v>
          </cell>
        </row>
        <row r="2204">
          <cell r="C2204" t="str">
            <v>TAMPA EM CONCRETO ARMADO 60X60X5CM P/CX INSPECAO/FOSSA SEPTICA</v>
          </cell>
          <cell r="D2204" t="str">
            <v>UN</v>
          </cell>
          <cell r="E2204">
            <v>12.36</v>
          </cell>
          <cell r="F2204">
            <v>4.04</v>
          </cell>
          <cell r="G2204">
            <v>16.399999999999999</v>
          </cell>
          <cell r="H2204">
            <v>0.4</v>
          </cell>
        </row>
        <row r="2205">
          <cell r="C2205" t="str">
            <v>TAMPAO DE FERRO FUNDIDO, D = 60CM, 175KG, P = CHAMINE CX AREIA/POCO VISITA ASSENTADO COM ARG CIM/AREIA 1:4, FORNECIMENTO E ASSENTAMENTO</v>
          </cell>
          <cell r="D2205" t="str">
            <v>UN</v>
          </cell>
          <cell r="E2205">
            <v>509.68</v>
          </cell>
          <cell r="F2205">
            <v>40.61</v>
          </cell>
          <cell r="G2205">
            <v>550.29</v>
          </cell>
          <cell r="H2205">
            <v>4.0170000000000003</v>
          </cell>
        </row>
        <row r="2206">
          <cell r="C2206" t="str">
            <v>TAMPAO FERRO FUNDIDO P/ POCO DE VISITA, 79,5 KG, TIPO T - 100 - FORNECIMENTO E INSTALACAO</v>
          </cell>
          <cell r="D2206" t="str">
            <v>UN</v>
          </cell>
          <cell r="E2206">
            <v>253.95</v>
          </cell>
          <cell r="F2206">
            <v>30.35</v>
          </cell>
          <cell r="G2206">
            <v>284.3</v>
          </cell>
          <cell r="H2206">
            <v>3</v>
          </cell>
        </row>
        <row r="2207">
          <cell r="C2207" t="str">
            <v>TAMPAO FERRO FUNDIDO P/ POCO DE VISITA, 175 KG, TIPO T - 170 - FORNECIMENTO E INSTALACAO</v>
          </cell>
          <cell r="D2207" t="str">
            <v>UN</v>
          </cell>
          <cell r="E2207">
            <v>514.07000000000005</v>
          </cell>
          <cell r="F2207">
            <v>30.35</v>
          </cell>
          <cell r="G2207">
            <v>544.41999999999996</v>
          </cell>
          <cell r="H2207">
            <v>3</v>
          </cell>
        </row>
        <row r="2208">
          <cell r="C2208" t="str">
            <v>CAIXAS DE GORDURA</v>
          </cell>
          <cell r="E2208" t="str">
            <v/>
          </cell>
          <cell r="F2208" t="str">
            <v/>
          </cell>
          <cell r="G2208" t="str">
            <v/>
          </cell>
        </row>
        <row r="2209">
          <cell r="C2209" t="str">
            <v>CAIXA DE GORDURA SIMPLES EM CONCRETO PRE-MOLDADO DN 40MM COM TAMPA - FORNECIMENTO E INSTALACAO</v>
          </cell>
          <cell r="D2209" t="str">
            <v>UN</v>
          </cell>
          <cell r="E2209">
            <v>52.51</v>
          </cell>
          <cell r="F2209">
            <v>40.46</v>
          </cell>
          <cell r="G2209">
            <v>92.97</v>
          </cell>
          <cell r="H2209">
            <v>4</v>
          </cell>
        </row>
        <row r="2210">
          <cell r="C2210" t="str">
            <v>CAIXA DE GORDURA DUPLA EM CONCRETO PRE-MOLDADO DN 60MM COM TAMPA - FORNECIMENTO E INSTALACAO</v>
          </cell>
          <cell r="D2210" t="str">
            <v>UN</v>
          </cell>
          <cell r="E2210">
            <v>199.69</v>
          </cell>
          <cell r="F2210">
            <v>40.46</v>
          </cell>
          <cell r="G2210">
            <v>240.15</v>
          </cell>
          <cell r="H2210">
            <v>4</v>
          </cell>
        </row>
        <row r="2211">
          <cell r="C2211" t="str">
            <v>CAIXA DE GORDURA EM PVC 250X230X75MM, COM TAMPA E PORTA-TAMPA - FORNECIMENTO E INSTALACAO</v>
          </cell>
          <cell r="D2211" t="str">
            <v>UN</v>
          </cell>
          <cell r="E2211">
            <v>30.75</v>
          </cell>
          <cell r="F2211">
            <v>31.4</v>
          </cell>
          <cell r="G2211">
            <v>62.15</v>
          </cell>
          <cell r="H2211">
            <v>3</v>
          </cell>
        </row>
        <row r="2212">
          <cell r="C2212" t="str">
            <v>CAIXAS DE INSPECAO</v>
          </cell>
          <cell r="E2212" t="str">
            <v/>
          </cell>
          <cell r="F2212" t="str">
            <v/>
          </cell>
          <cell r="G2212" t="str">
            <v/>
          </cell>
        </row>
        <row r="2213">
          <cell r="C2213" t="str">
            <v>CAIXA DE INSPECAO 80X80X80CM EM ALVENARIA - EXECUCAO</v>
          </cell>
          <cell r="D2213" t="str">
            <v>UN</v>
          </cell>
          <cell r="E2213">
            <v>101.43</v>
          </cell>
          <cell r="F2213">
            <v>135.27000000000001</v>
          </cell>
          <cell r="G2213">
            <v>236.7</v>
          </cell>
          <cell r="H2213">
            <v>14.63</v>
          </cell>
        </row>
        <row r="2214">
          <cell r="C2214" t="str">
            <v>CAIXA DE INSPECAO 90X90X80CM EM ALVENARIA - EXECUCAO</v>
          </cell>
          <cell r="D2214" t="str">
            <v>UN</v>
          </cell>
          <cell r="E2214">
            <v>118.94</v>
          </cell>
          <cell r="F2214">
            <v>149.22</v>
          </cell>
          <cell r="G2214">
            <v>268.16000000000003</v>
          </cell>
          <cell r="H2214">
            <v>16.100000000000001</v>
          </cell>
        </row>
        <row r="2215">
          <cell r="C2215" t="str">
            <v>CAIXA DE INSPECAO EM ALVENARIA DE TIJOLO MACICO 60X60X60CM, REVESTIDA INTERNAMENTE COM BARRA LISA (CIMENTO E AREIA, TRACO 1:4) E=2,0CM, COM TAMPA PRE-MOLDADA DE CONCRETO E FUNDO DE CONCRETO 15MPA TIPO C - ESCAVACAO E CONFECCAO</v>
          </cell>
          <cell r="D2215" t="str">
            <v>UN</v>
          </cell>
          <cell r="E2215">
            <v>79.760000000000005</v>
          </cell>
          <cell r="F2215">
            <v>51.28</v>
          </cell>
          <cell r="G2215">
            <v>131.04</v>
          </cell>
          <cell r="H2215">
            <v>5.2487140999999999</v>
          </cell>
        </row>
        <row r="2216">
          <cell r="C2216" t="str">
            <v>CAIXA DE INSPECAO EM CONCRETO PRE-MOLDADO DN 60MM COM TAMPA H= 60CM -FORNECIMENTO E INSTALACAO</v>
          </cell>
          <cell r="D2216" t="str">
            <v>UN</v>
          </cell>
          <cell r="E2216">
            <v>127.57</v>
          </cell>
          <cell r="F2216">
            <v>51.28</v>
          </cell>
          <cell r="G2216">
            <v>178.85</v>
          </cell>
          <cell r="H2216">
            <v>5</v>
          </cell>
        </row>
        <row r="2217">
          <cell r="C2217" t="str">
            <v>CAIXA DE INSPECAO EM ANEL DE CONCRETO PRE MOLDADO, COM 950MM DE ALTURA TOTAL. ANEIS COM ESP=50MM, DIAM.=600MM. EXCLUSIVE TAMPAO E ESCAVACAO- FORNECIMENTO E INSTALACAO</v>
          </cell>
          <cell r="D2217" t="str">
            <v>UN</v>
          </cell>
          <cell r="E2217">
            <v>74.22</v>
          </cell>
          <cell r="F2217">
            <v>32.57</v>
          </cell>
          <cell r="G2217">
            <v>106.79</v>
          </cell>
          <cell r="H2217">
            <v>3.06</v>
          </cell>
        </row>
        <row r="2218">
          <cell r="C2218" t="str">
            <v>CAIXAS SIFONADAS</v>
          </cell>
          <cell r="E2218" t="str">
            <v/>
          </cell>
          <cell r="F2218" t="str">
            <v/>
          </cell>
          <cell r="G2218" t="str">
            <v/>
          </cell>
        </row>
        <row r="2219">
          <cell r="C2219" t="str">
            <v>CAIXA SIFONADA EM PVC 150X185X75MM SIMPLES - FORNECIMENTO E INSTALACAO</v>
          </cell>
          <cell r="D2219" t="str">
            <v>UN</v>
          </cell>
          <cell r="E2219">
            <v>22.35</v>
          </cell>
          <cell r="F2219">
            <v>14.16</v>
          </cell>
          <cell r="G2219">
            <v>36.51</v>
          </cell>
          <cell r="H2219">
            <v>1.4</v>
          </cell>
        </row>
        <row r="2220">
          <cell r="C2220" t="str">
            <v>CAIXA SIFONADA PVC 150X150X50MM COM GRELHA REDONDA BRANCA - FORNECIMENTO E INSTALACAO</v>
          </cell>
          <cell r="D2220" t="str">
            <v>UN</v>
          </cell>
          <cell r="E2220">
            <v>17.170000000000002</v>
          </cell>
          <cell r="F2220">
            <v>10.119999999999999</v>
          </cell>
          <cell r="G2220">
            <v>27.29</v>
          </cell>
          <cell r="H2220">
            <v>1</v>
          </cell>
        </row>
        <row r="2221">
          <cell r="C2221" t="str">
            <v>CAIXA SIFONADA EM PVC 100X100X50MM SIMPLES - FORNECIMENTO E INSTALACAO</v>
          </cell>
          <cell r="D2221" t="str">
            <v>UN</v>
          </cell>
          <cell r="E2221">
            <v>9.75</v>
          </cell>
          <cell r="F2221">
            <v>20.23</v>
          </cell>
          <cell r="G2221">
            <v>29.98</v>
          </cell>
          <cell r="H2221">
            <v>2</v>
          </cell>
        </row>
        <row r="2222">
          <cell r="C2222" t="str">
            <v>RALOS</v>
          </cell>
          <cell r="E2222" t="str">
            <v/>
          </cell>
          <cell r="F2222" t="str">
            <v/>
          </cell>
          <cell r="G2222" t="str">
            <v/>
          </cell>
        </row>
        <row r="2223">
          <cell r="C2223" t="str">
            <v>RALO SECO DE PVC 100X100MM SIMPLES - FORNECIMENTO E INSTALACAO</v>
          </cell>
          <cell r="D2223" t="str">
            <v>UN</v>
          </cell>
          <cell r="E2223">
            <v>6.03</v>
          </cell>
          <cell r="F2223">
            <v>8.1</v>
          </cell>
          <cell r="G2223">
            <v>14.13</v>
          </cell>
          <cell r="H2223">
            <v>0.8</v>
          </cell>
        </row>
        <row r="2224">
          <cell r="C2224" t="str">
            <v>RALO SIFONADO DE PVC 100X100MM SIMPLES - FORNECIMENTO E INSTALACAO</v>
          </cell>
          <cell r="D2224" t="str">
            <v>UN</v>
          </cell>
          <cell r="E2224">
            <v>6.33</v>
          </cell>
          <cell r="F2224">
            <v>10.119999999999999</v>
          </cell>
          <cell r="G2224">
            <v>16.45</v>
          </cell>
          <cell r="H2224">
            <v>1</v>
          </cell>
        </row>
        <row r="2225">
          <cell r="C2225" t="str">
            <v>CAIXAS DE AREIA</v>
          </cell>
          <cell r="E2225" t="str">
            <v/>
          </cell>
          <cell r="F2225" t="str">
            <v/>
          </cell>
          <cell r="G2225" t="str">
            <v/>
          </cell>
        </row>
        <row r="2226">
          <cell r="C2226" t="str">
            <v>CAIXA DE AREIA 40X40X40CM EM ALVENARIA - EXECUCAO</v>
          </cell>
          <cell r="D2226" t="str">
            <v>UN</v>
          </cell>
          <cell r="E2226">
            <v>29.05</v>
          </cell>
          <cell r="F2226">
            <v>28.97</v>
          </cell>
          <cell r="G2226">
            <v>58.02</v>
          </cell>
          <cell r="H2226">
            <v>3.05</v>
          </cell>
        </row>
        <row r="2227">
          <cell r="C2227" t="str">
            <v>CAIXA DE AREIA 60X60X60CM EM ALVENARIA - EXECUCAO</v>
          </cell>
          <cell r="D2227" t="str">
            <v>UN</v>
          </cell>
          <cell r="E2227">
            <v>45.1</v>
          </cell>
          <cell r="F2227">
            <v>60.18</v>
          </cell>
          <cell r="G2227">
            <v>105.28</v>
          </cell>
          <cell r="H2227">
            <v>6.35</v>
          </cell>
        </row>
        <row r="2228">
          <cell r="C2228" t="str">
            <v>CAIXAS COLETORAS</v>
          </cell>
          <cell r="E2228" t="str">
            <v/>
          </cell>
          <cell r="F2228" t="str">
            <v/>
          </cell>
          <cell r="G2228" t="str">
            <v/>
          </cell>
        </row>
        <row r="2229">
          <cell r="C2229" t="str">
            <v>CAIXA DE CONCRETO, ALTURA = 1,00 METRO, DIAMETRO REGISTRO &lt; 150 MM</v>
          </cell>
          <cell r="D2229" t="str">
            <v>UN</v>
          </cell>
          <cell r="E2229">
            <v>49.09</v>
          </cell>
          <cell r="F2229">
            <v>32.04</v>
          </cell>
          <cell r="G2229">
            <v>81.13</v>
          </cell>
          <cell r="H2229">
            <v>3.1859999999999999</v>
          </cell>
        </row>
        <row r="2230">
          <cell r="C2230" t="str">
            <v>CAIXA COLETORA, 1,20 X 1,20 X 1,50 M, COM FUNDO E TAMPA DE CONCRETO E PAREDES EM ALVENARIA</v>
          </cell>
          <cell r="D2230" t="str">
            <v>UN</v>
          </cell>
          <cell r="E2230">
            <v>461.6</v>
          </cell>
          <cell r="F2230">
            <v>495.42</v>
          </cell>
          <cell r="G2230">
            <v>957.02</v>
          </cell>
          <cell r="H2230">
            <v>48.23</v>
          </cell>
        </row>
        <row r="2231">
          <cell r="C2231" t="str">
            <v>CAIXA COLETORA, 0,25 X 0,85 X 1,00 M, COM FUNDO E TAMPA DE CONCRETO E PAREDES EM ALVENARIA</v>
          </cell>
          <cell r="D2231" t="str">
            <v>UN</v>
          </cell>
          <cell r="E2231">
            <v>304.93</v>
          </cell>
          <cell r="F2231">
            <v>326.67</v>
          </cell>
          <cell r="G2231">
            <v>631.6</v>
          </cell>
          <cell r="H2231">
            <v>35.630000000000003</v>
          </cell>
        </row>
        <row r="2232">
          <cell r="C2232" t="str">
            <v>CAIXAS COM GRELHA E GRELHAS</v>
          </cell>
          <cell r="E2232" t="str">
            <v/>
          </cell>
          <cell r="F2232" t="str">
            <v/>
          </cell>
          <cell r="G2232" t="str">
            <v/>
          </cell>
        </row>
        <row r="2233">
          <cell r="C2233" t="str">
            <v>CAIXA PARA RALO COM GRELHA FOFO 135 KG DE ALV TIJOLO MACICO (7X10X20) PAREDES DE UMA VEZ (0.20 M) DE 0.90X1.20X1.50 M (EXTERNA) COM ARGAMASSA 1:4 CIMENTO:AREIA, BASE CONC FCK=10 MPA, EXCLUSIVE ESCAVACAO E REATERRO.</v>
          </cell>
          <cell r="D2233" t="str">
            <v>UN</v>
          </cell>
          <cell r="E2233">
            <v>1170.07</v>
          </cell>
          <cell r="F2233">
            <v>352.3</v>
          </cell>
          <cell r="G2233">
            <v>1522.37</v>
          </cell>
          <cell r="H2233">
            <v>35.5623</v>
          </cell>
        </row>
        <row r="2234">
          <cell r="C2234" t="str">
            <v>GRELHA EM FERRO FUNDIDO, DIMENSOES 30X90CM, 85KG PARA CX RALO, FORNECIDA E ASSENTADA COM ARGAMASSA 1:4 (CIMENTO:AREIA)</v>
          </cell>
          <cell r="D2234" t="str">
            <v>UN</v>
          </cell>
          <cell r="E2234">
            <v>313.98</v>
          </cell>
          <cell r="F2234">
            <v>52.83</v>
          </cell>
          <cell r="G2234">
            <v>366.81</v>
          </cell>
          <cell r="H2234">
            <v>5.2271999999999998</v>
          </cell>
        </row>
        <row r="2235">
          <cell r="C2235" t="str">
            <v>GRELHA FF 30X90CM, 135KG, P/ CX RALO COM ASSENTAMENTO DE ARGAMASSA CIMENTO/AREIA 1:4 - FORNECIMENTO E INSTALACAO</v>
          </cell>
          <cell r="D2235" t="str">
            <v>UN</v>
          </cell>
          <cell r="E2235">
            <v>364.82</v>
          </cell>
          <cell r="F2235">
            <v>52.83</v>
          </cell>
          <cell r="G2235">
            <v>417.65</v>
          </cell>
          <cell r="H2235">
            <v>5.2271999999999998</v>
          </cell>
        </row>
        <row r="2236">
          <cell r="C2236" t="str">
            <v>GRELHA DE FERRO FUNDIDO PARA CANALETA LARG = 40CM, FORNECIMENTO E ASSENTAMENTO</v>
          </cell>
          <cell r="D2236" t="str">
            <v>M</v>
          </cell>
          <cell r="E2236">
            <v>189.05</v>
          </cell>
          <cell r="F2236">
            <v>1.34</v>
          </cell>
          <cell r="G2236">
            <v>190.39</v>
          </cell>
          <cell r="H2236">
            <v>0.16</v>
          </cell>
        </row>
        <row r="2237">
          <cell r="C2237" t="str">
            <v>GRELHA DE FERRO FUNDIDO PARA CANALETA LARG = 30CM, FORNECIMENTO E ASSENTAMENTO</v>
          </cell>
          <cell r="D2237" t="str">
            <v>M</v>
          </cell>
          <cell r="E2237">
            <v>138.66</v>
          </cell>
          <cell r="F2237">
            <v>1.34</v>
          </cell>
          <cell r="G2237">
            <v>140</v>
          </cell>
          <cell r="H2237">
            <v>0.16</v>
          </cell>
        </row>
        <row r="2238">
          <cell r="C2238" t="str">
            <v>GRELHA DE FERRO FUNDIDO PARA CANALETA LARG = 20CM, FORNECIMENTO E ASSENTAMENTO</v>
          </cell>
          <cell r="D2238" t="str">
            <v>M</v>
          </cell>
          <cell r="E2238">
            <v>69.33</v>
          </cell>
          <cell r="F2238">
            <v>1.34</v>
          </cell>
          <cell r="G2238">
            <v>70.67</v>
          </cell>
          <cell r="H2238">
            <v>0.16</v>
          </cell>
        </row>
        <row r="2239">
          <cell r="C2239" t="str">
            <v>GRELHA DE FERRO FUNDIDO PARA CANALETA LARG = 15CM, FORNECIMENTO E ASSENTAMENTO</v>
          </cell>
          <cell r="D2239" t="str">
            <v>M</v>
          </cell>
          <cell r="E2239">
            <v>53.15</v>
          </cell>
          <cell r="F2239">
            <v>1.34</v>
          </cell>
          <cell r="G2239">
            <v>54.49</v>
          </cell>
          <cell r="H2239">
            <v>0.16</v>
          </cell>
        </row>
        <row r="2240">
          <cell r="C2240" t="str">
            <v>DISSIPADOR DE ENERGIA</v>
          </cell>
          <cell r="E2240" t="str">
            <v/>
          </cell>
          <cell r="F2240" t="str">
            <v/>
          </cell>
          <cell r="G2240" t="str">
            <v/>
          </cell>
        </row>
        <row r="2241">
          <cell r="C2241" t="str">
            <v>DISSIPADOR DE ENERGIA EM PEDRA ARGAMASSADA ESPESSURA 6CM INCL MATERIAIS E COLOCACAO MEDIDO P/ VOLUME DE PEDRA ARGAMASSADA</v>
          </cell>
          <cell r="D2241" t="str">
            <v>M3</v>
          </cell>
          <cell r="E2241">
            <v>68.42</v>
          </cell>
          <cell r="F2241">
            <v>210.69</v>
          </cell>
          <cell r="G2241">
            <v>279.11</v>
          </cell>
          <cell r="H2241">
            <v>22.15</v>
          </cell>
        </row>
        <row r="2242">
          <cell r="C2242" t="str">
            <v>BUEIROS / BOCA DE LOBO</v>
          </cell>
          <cell r="E2242" t="str">
            <v/>
          </cell>
          <cell r="F2242" t="str">
            <v/>
          </cell>
          <cell r="G2242" t="str">
            <v/>
          </cell>
        </row>
        <row r="2243">
          <cell r="C2243" t="str">
            <v>BOCA P/BUEIRO SIMPLES TUBULAR D=0,40M EM CONC CICLOP INCL FORMAS ESCAVACAO REATERRO E MATERIAIS EXCL MATERIAL REATERRO JAZIDA E TRANSPORTE.</v>
          </cell>
          <cell r="D2243" t="str">
            <v>UN</v>
          </cell>
          <cell r="E2243">
            <v>124.42</v>
          </cell>
          <cell r="F2243">
            <v>148.65</v>
          </cell>
          <cell r="G2243">
            <v>273.07</v>
          </cell>
          <cell r="H2243">
            <v>15.574132000000001</v>
          </cell>
        </row>
        <row r="2244">
          <cell r="C2244" t="str">
            <v>BOCA PARA BUEIRO SIMPLES TUBULAR, DIAMETRO =0,60M, EM CONCRETO CICLOPICO, INCLUINDO FORMAS, ESCAVACAO, REATERRO E MATERIAIS, EXCLUINDO MATERIAL REATERRO JAZIDA E TRANSPORTE.</v>
          </cell>
          <cell r="D2244" t="str">
            <v>UN</v>
          </cell>
          <cell r="E2244">
            <v>211.41</v>
          </cell>
          <cell r="F2244">
            <v>245.51</v>
          </cell>
          <cell r="G2244">
            <v>456.92</v>
          </cell>
          <cell r="H2244">
            <v>25.839769</v>
          </cell>
        </row>
        <row r="2245">
          <cell r="C2245" t="str">
            <v>BOCA PARA BUEIRO SIMPLES TUBULAR, DIAMETRO =0,80M, EM CONCRETO CICLOPICO, INCLUINDO FORMAS, ESCAVACAO, REATERRO E MATERIAIS, EXCLUINDO MATERIAL REATERRO JAZIDA E TRANSPORTE.</v>
          </cell>
          <cell r="D2245" t="str">
            <v>UN</v>
          </cell>
          <cell r="E2245">
            <v>325.83</v>
          </cell>
          <cell r="F2245">
            <v>370.3</v>
          </cell>
          <cell r="G2245">
            <v>696.13</v>
          </cell>
          <cell r="H2245">
            <v>39.128928000000002</v>
          </cell>
        </row>
        <row r="2246">
          <cell r="C2246" t="str">
            <v>BOCA PARA BUEIRO SIMPLES TUBULAR, DIAMETRO =1,00M, EM CONCRETO CICLOPICO, INCLUINDO FORMAS, ESCAVACAO, REATERRO E MATERIAIS, EXCLUINDO MATERIAL REATERRO JAZIDA E TRANSPORTE.</v>
          </cell>
          <cell r="D2246" t="str">
            <v>UN</v>
          </cell>
          <cell r="E2246">
            <v>470.26</v>
          </cell>
          <cell r="F2246">
            <v>525.11</v>
          </cell>
          <cell r="G2246">
            <v>995.37</v>
          </cell>
          <cell r="H2246">
            <v>55.680911000000002</v>
          </cell>
        </row>
        <row r="2247">
          <cell r="C2247" t="str">
            <v>BOCA PARA BUEIRO SIMPLES TUBULAR, DIAMETRO =1,20M, EM CONCRETO CICLOPICO, INCLUINDO FORMAS, ESCAVACAO, REATERRO E MATERIAIS, EXCLUINDO MATERIAL REATERRO JAZIDA E TRANSPORTE.</v>
          </cell>
          <cell r="D2247" t="str">
            <v>UN</v>
          </cell>
          <cell r="E2247">
            <v>646.74</v>
          </cell>
          <cell r="F2247">
            <v>711.54</v>
          </cell>
          <cell r="G2247">
            <v>1358.28</v>
          </cell>
          <cell r="H2247">
            <v>75.685543999999993</v>
          </cell>
        </row>
        <row r="2248">
          <cell r="C2248" t="str">
            <v>BOCA PARA BUEIRO DUPLO TUBULAR, DIAMETRO =0,40M, EM CONCRETO CICLOPICO, INCLUINDO FORMAS, ESCAVACAO, REATERRO E MATERIAIS, EXCLUINDO MATERIAL REATERRO JAZIDA E TRANSPORTE.</v>
          </cell>
          <cell r="D2248" t="str">
            <v>UN</v>
          </cell>
          <cell r="E2248">
            <v>179.37</v>
          </cell>
          <cell r="F2248">
            <v>211.71</v>
          </cell>
          <cell r="G2248">
            <v>391.08</v>
          </cell>
          <cell r="H2248">
            <v>22.287792</v>
          </cell>
        </row>
        <row r="2249">
          <cell r="C2249" t="str">
            <v>BOCA PARA BUEIRO DUPLO TUBULAR, DIAMETRO =0,60M, EM CONCRETO CICLOPICO, INCLUINDO FORMAS, ESCAVACAO, REATERRO E MATERIAIS, EXCLUINDO MATERIAL REATERRO JAZIDA E TRANSPORTE.</v>
          </cell>
          <cell r="D2249" t="str">
            <v>UN</v>
          </cell>
          <cell r="E2249">
            <v>305.38</v>
          </cell>
          <cell r="F2249">
            <v>351.6</v>
          </cell>
          <cell r="G2249">
            <v>656.98</v>
          </cell>
          <cell r="H2249">
            <v>37.174002999999999</v>
          </cell>
        </row>
        <row r="2250">
          <cell r="C2250" t="str">
            <v>BOCA PARA BUEIRO DUPLO TUBULAR, DIAMETRO =0,80M, EM CONCRETO CICLOPICO, INCLUINDO FORMAS, ESCAVACAO, REATERRO E MATERIAIS, EXCLUINDO MATERIAL REATERRO JAZIDA E TRANSPORTE.</v>
          </cell>
          <cell r="D2250" t="str">
            <v>UN</v>
          </cell>
          <cell r="E2250">
            <v>469.87</v>
          </cell>
          <cell r="F2250">
            <v>530.98</v>
          </cell>
          <cell r="G2250">
            <v>1000.85</v>
          </cell>
          <cell r="H2250">
            <v>56.337207999999997</v>
          </cell>
        </row>
        <row r="2251">
          <cell r="C2251" t="str">
            <v>BOCA PARA BUEIRO DUPLO TUBULAR, DIAMETRO =1,00M, EM CONCRETO CICLOPICO, INCLUINDO FORMAS, ESCAVACAO, REATERRO E MATERIAIS, EXCLUINDO MATERIAL REATERRO JAZIDA E TRANSPORTE.</v>
          </cell>
          <cell r="D2251" t="str">
            <v>UN</v>
          </cell>
          <cell r="E2251">
            <v>594.45000000000005</v>
          </cell>
          <cell r="F2251">
            <v>644.67999999999995</v>
          </cell>
          <cell r="G2251">
            <v>1239.1300000000001</v>
          </cell>
          <cell r="H2251">
            <v>69.420227999999994</v>
          </cell>
        </row>
        <row r="2252">
          <cell r="C2252" t="str">
            <v>BOCA PARA BUEIRO DUPLO TUBULAR, DIAMETRO =1,20M, EM CONCRETO CICLOPICO, INCLUINDO FORMAS, ESCAVACAO, REATERRO E MATERIAIS, EXCLUINDO MATERIAL REATERRO JAZIDA E TRANSPORTE.</v>
          </cell>
          <cell r="D2252" t="str">
            <v>UN</v>
          </cell>
          <cell r="E2252">
            <v>925.54</v>
          </cell>
          <cell r="F2252">
            <v>1017.28</v>
          </cell>
          <cell r="G2252">
            <v>1942.82</v>
          </cell>
          <cell r="H2252">
            <v>108.54204300000001</v>
          </cell>
        </row>
        <row r="2253">
          <cell r="C2253" t="str">
            <v>BOCA PARA BUEIRO TRIPLO TUBULAR, DIAMETRO =0,40M, EM CONCRETO CICLOPICO, INCLUINDO FORMAS, ESCAVACAO, REATERRO E MATERIAIS, EXCLUINDO MATERIAL REATERRO JAZIDA E TRANSPORTE.</v>
          </cell>
          <cell r="D2253" t="str">
            <v>UN</v>
          </cell>
          <cell r="E2253">
            <v>234.14</v>
          </cell>
          <cell r="F2253">
            <v>274.62</v>
          </cell>
          <cell r="G2253">
            <v>508.76</v>
          </cell>
          <cell r="H2253">
            <v>28.985852999999999</v>
          </cell>
        </row>
        <row r="2254">
          <cell r="C2254" t="str">
            <v>BOCA PARA BUEIRO TRIPLO TUBULAR, DIAMETRO =0,60M, EM CONCRETO CICLOPICO, INCLUINDO FORMAS, ESCAVACAO, REATERRO E MATERIAIS, EXCLUINDO MATERIAL REATERRO JAZIDA E TRANSPORTE.</v>
          </cell>
          <cell r="D2254" t="str">
            <v>UN</v>
          </cell>
          <cell r="E2254">
            <v>399.18</v>
          </cell>
          <cell r="F2254">
            <v>457.54</v>
          </cell>
          <cell r="G2254">
            <v>856.72</v>
          </cell>
          <cell r="H2254">
            <v>48.491278000000001</v>
          </cell>
        </row>
        <row r="2255">
          <cell r="C2255" t="str">
            <v>BOCA PARA BUEIRO TRIPLO TUBULAR, DIAMETRO =0,80M, EM CONCRETO CICLOPICO, INCLUINDO FORMAS, ESCAVACAO, REATERRO E MATERIAIS, EXCLUINDO MATERIAL REATERRO JAZIDA E TRANSPORTE.</v>
          </cell>
          <cell r="D2255" t="str">
            <v>UN</v>
          </cell>
          <cell r="E2255">
            <v>613.78</v>
          </cell>
          <cell r="F2255">
            <v>691.55</v>
          </cell>
          <cell r="G2255">
            <v>1305.33</v>
          </cell>
          <cell r="H2255">
            <v>73.531929000000005</v>
          </cell>
        </row>
        <row r="2256">
          <cell r="C2256" t="str">
            <v>BOCA PARA BUEIRO TRIPLO TUBULAR, DIAMETRO =1,00M, EM CONCRETO CICLOPICO, INCLUINDO FORMAS, ESCAVACAO, REATERRO E MATERIAIS, EXCLUINDO MATERIAL REATERRO JAZIDA E TRANSPORTE.</v>
          </cell>
          <cell r="D2256" t="str">
            <v>UN</v>
          </cell>
          <cell r="E2256">
            <v>881.14</v>
          </cell>
          <cell r="F2256">
            <v>979.22</v>
          </cell>
          <cell r="G2256">
            <v>1860.36</v>
          </cell>
          <cell r="H2256">
            <v>104.406104</v>
          </cell>
        </row>
        <row r="2257">
          <cell r="C2257" t="str">
            <v>BOCA PARA BUEIRO TRIPLO TUBULAR, DIAMETRO =1,20M, EM CONCRETO CICLOPICO, INCLUINDO FORMAS, ESCAVACAO, REATERRO E MATERIAIS, EXCLUINDO MATERIAL REATERRO JAZIDA E TRANSPORTE.</v>
          </cell>
          <cell r="D2257" t="str">
            <v>UN</v>
          </cell>
          <cell r="E2257">
            <v>1204.3499999999999</v>
          </cell>
          <cell r="F2257">
            <v>1323.03</v>
          </cell>
          <cell r="G2257">
            <v>2527.38</v>
          </cell>
          <cell r="H2257">
            <v>141.40194199999999</v>
          </cell>
        </row>
        <row r="2258">
          <cell r="C2258" t="str">
            <v>BOCA DE LOBO EM ALVENARIA TIJOLO MACICO, REVESTIDA C/ ARGAMASSA DE CIMENTO E AREIA 1:3, SOBRE LASTRO DE CONCRETO 10CM E TAMPA DE CONCRETO ARMADO</v>
          </cell>
          <cell r="D2258" t="str">
            <v>UN</v>
          </cell>
          <cell r="E2258">
            <v>369</v>
          </cell>
          <cell r="F2258">
            <v>278.11</v>
          </cell>
          <cell r="G2258">
            <v>647.11</v>
          </cell>
          <cell r="H2258">
            <v>28.795000000000002</v>
          </cell>
        </row>
        <row r="2259">
          <cell r="C2259" t="str">
            <v>CAIXA TIPO BOCA LOBO 30X90X90CM, EM ALV TIJ MACICO 1 VEZ, REVESTIDA     UNCOM ARGAMASSA 1:4 CIMENTO:AREIA, SOBRE BASE DE CONCRETO SIMPLES FCK=10MPA, COM GRELHA FOFO 135KG, INCLUINDO ESCAVACAO E REATERRO.</v>
          </cell>
          <cell r="D2259" t="str">
            <v>UN</v>
          </cell>
          <cell r="E2259">
            <v>838.69</v>
          </cell>
          <cell r="F2259">
            <v>320.10000000000002</v>
          </cell>
          <cell r="G2259">
            <v>1158.79</v>
          </cell>
          <cell r="H2259">
            <v>32.979640000000003</v>
          </cell>
        </row>
        <row r="2260">
          <cell r="C2260" t="str">
            <v>POCOS DE VISITA</v>
          </cell>
          <cell r="E2260" t="str">
            <v/>
          </cell>
          <cell r="F2260" t="str">
            <v/>
          </cell>
          <cell r="G2260" t="str">
            <v/>
          </cell>
        </row>
        <row r="2261">
          <cell r="C2261" t="str">
            <v>POCO DE VISITA PARA REDE DE ESG. SANIT., EM ANEIS DE CONCRETO, DIAMETRO = 60CM, PROF=80CM, INCLUINDO DEGRAU, EXCLUINDO TAMPAO FERRO FUNDIDO</v>
          </cell>
          <cell r="D2261" t="str">
            <v>UN</v>
          </cell>
          <cell r="E2261">
            <v>115.77</v>
          </cell>
          <cell r="F2261">
            <v>84.24</v>
          </cell>
          <cell r="G2261">
            <v>200.01</v>
          </cell>
          <cell r="H2261">
            <v>8.6427999999999994</v>
          </cell>
        </row>
        <row r="2262">
          <cell r="C2262" t="str">
            <v>POCO DE VISITA PARA REDE DE ESG. SANIT., EM ANEIS DE CONCRETO, DIAMETRO = 60CM, PROF = 100CM, INCLUINDO DEGRAU, EXCLUINDO TAMPAO FERRO FUNDIDO.</v>
          </cell>
          <cell r="D2262" t="str">
            <v>UN</v>
          </cell>
          <cell r="E2262">
            <v>178.48</v>
          </cell>
          <cell r="F2262">
            <v>86.17</v>
          </cell>
          <cell r="G2262">
            <v>264.64999999999998</v>
          </cell>
          <cell r="H2262">
            <v>8.8192000000000004</v>
          </cell>
        </row>
        <row r="2263">
          <cell r="C2263" t="str">
            <v>POCO DE VISITA PARA REDE DE ESG. SANIT., EM ANEIS DE CONCRETO, DIAMETRO = 60CM, PROF = 60CM, INCLUINDO DEGRAU, EXCLUINDO TAMPAO FERRO FUNDIDO.</v>
          </cell>
          <cell r="D2263" t="str">
            <v>UN</v>
          </cell>
          <cell r="E2263">
            <v>106.49</v>
          </cell>
          <cell r="F2263">
            <v>67.59</v>
          </cell>
          <cell r="G2263">
            <v>174.08</v>
          </cell>
          <cell r="H2263">
            <v>7.0084</v>
          </cell>
        </row>
        <row r="2264">
          <cell r="C2264" t="str">
            <v>POCO DE VISITA PARA REDE DE ESG. SANIT., EM ANEIS DE CONCRETO, DIAMETRO = 60CM E 110CM, PROF = 105CM, INCLUINDO DEGRAU, EXCLUINDO TAMPAO FERRO FUNDIDO.</v>
          </cell>
          <cell r="D2264" t="str">
            <v>UN</v>
          </cell>
          <cell r="E2264">
            <v>518.91</v>
          </cell>
          <cell r="F2264">
            <v>216.22</v>
          </cell>
          <cell r="G2264">
            <v>735.13</v>
          </cell>
          <cell r="H2264">
            <v>21.8766</v>
          </cell>
        </row>
        <row r="2265">
          <cell r="C2265" t="str">
            <v>POCO DE VISITA PARA REDE DE ESG. SANIT., EM ANEIS DE CONCRETO, DIAMETRO = 60CM E 110CM, PROF = 120CM, INCLUINDO DEGRAU, EXCLUINDO TAMPAO FERRO FUNDIDO.</v>
          </cell>
          <cell r="D2265" t="str">
            <v>UN</v>
          </cell>
          <cell r="E2265">
            <v>569</v>
          </cell>
          <cell r="F2265">
            <v>229.87</v>
          </cell>
          <cell r="G2265">
            <v>798.87</v>
          </cell>
          <cell r="H2265">
            <v>23.199200000000001</v>
          </cell>
        </row>
        <row r="2266">
          <cell r="C2266" t="str">
            <v>POCO DE VISITA PARA REDE DE ESG. SANIT., EM ANEIS DE CONCRETO, DIAMETRO = 60CM E 110CM, PROF = 140CM, INCLUINDO DEGRAU, EXCLUINDO TAMPAO FERRO FUNDIDO.</v>
          </cell>
          <cell r="D2266" t="str">
            <v>UN</v>
          </cell>
          <cell r="E2266">
            <v>678.12</v>
          </cell>
          <cell r="F2266">
            <v>244.17</v>
          </cell>
          <cell r="G2266">
            <v>922.29</v>
          </cell>
          <cell r="H2266">
            <v>24.5806</v>
          </cell>
        </row>
        <row r="2267">
          <cell r="C2267" t="str">
            <v>POCO DE VISITA PARA REDE DE ESG. SANIT., EM ANEIS DE CONCRETO, DIAMETRO = 60CM E 110CM, PROF = 150CM, INCLUINDO DEGRAU, EXCLUINDO TAMPAO FERRO FUNDIDO.</v>
          </cell>
          <cell r="D2267" t="str">
            <v>UN</v>
          </cell>
          <cell r="E2267">
            <v>741.29</v>
          </cell>
          <cell r="F2267">
            <v>260.89999999999998</v>
          </cell>
          <cell r="G2267">
            <v>1002.19</v>
          </cell>
          <cell r="H2267">
            <v>26.1462</v>
          </cell>
        </row>
        <row r="2268">
          <cell r="C2268" t="str">
            <v>POCO DE VISITA PARA REDE DE ESG. SANIT., EM ANEIS DE CONCRETO, DIAMETRO = 60CM E 110CM, PROF = 160CM, INCLUINDO DEGRAU, EXCLUINDO TAMPAO FERRO FUNDIDO.</v>
          </cell>
          <cell r="D2268" t="str">
            <v>UN</v>
          </cell>
          <cell r="E2268">
            <v>744.85</v>
          </cell>
          <cell r="F2268">
            <v>261.55</v>
          </cell>
          <cell r="G2268">
            <v>1006.4</v>
          </cell>
          <cell r="H2268">
            <v>26.204999999999998</v>
          </cell>
        </row>
        <row r="2269">
          <cell r="C2269" t="str">
            <v>POCO DE VISITA PARA REDE DE ESG. SANIT., EM ANEIS DE CONCRETO, DIAMETRO = 110CM, PROF = 170CM, INCLUINDO DEGRAU, EXCLUINDO TAMPAO FERRO FUNDIDO.</v>
          </cell>
          <cell r="D2269" t="str">
            <v>UN</v>
          </cell>
          <cell r="E2269">
            <v>802.37</v>
          </cell>
          <cell r="F2269">
            <v>266</v>
          </cell>
          <cell r="G2269">
            <v>1068.3699999999999</v>
          </cell>
          <cell r="H2269">
            <v>26.6296</v>
          </cell>
        </row>
        <row r="2270">
          <cell r="C2270" t="str">
            <v>POCO DE VISITA PARA REDE DE ESG. SANIT., EM ANEIS DE CONCRETO, DIAMETRO = 60CM E 110CM, PROF = 200CM, INCLUINDO DEGRAU, EXCLUINDO TAMPAO FERRO FUNDIDO.</v>
          </cell>
          <cell r="D2270" t="str">
            <v>UN</v>
          </cell>
          <cell r="E2270">
            <v>868.89</v>
          </cell>
          <cell r="F2270">
            <v>287.32</v>
          </cell>
          <cell r="G2270">
            <v>1156.21</v>
          </cell>
          <cell r="H2270">
            <v>28.710799999999999</v>
          </cell>
        </row>
        <row r="2271">
          <cell r="C2271" t="str">
            <v>POCO DE VISITA PARA REDE DE ESG. SANIT., EM ANEIS DE CONCRETO, DIAMETRO = 60CM E 110CM, PROF = 230CM, INCLUINDO DEGRAU, EXCLUINDO TAMPAO FERRO FUNDIDO.</v>
          </cell>
          <cell r="D2271" t="str">
            <v>UN</v>
          </cell>
          <cell r="E2271">
            <v>953.12</v>
          </cell>
          <cell r="F2271">
            <v>303.18</v>
          </cell>
          <cell r="G2271">
            <v>1256.3</v>
          </cell>
          <cell r="H2271">
            <v>30.3048</v>
          </cell>
        </row>
        <row r="2272">
          <cell r="C2272" t="str">
            <v>POCO DE VISITA PARA REDE DE ESG. SANIT., EM ANEIS DE CONCRETO, DIAMETRO = 60CM E 110CM, PROF = 260CM, INCLUINDO DEGRAU, EXCLUINDO TAMPAO FERRO FUNDIDO.</v>
          </cell>
          <cell r="D2272" t="str">
            <v>UN</v>
          </cell>
          <cell r="E2272">
            <v>1068.17</v>
          </cell>
          <cell r="F2272">
            <v>328.97</v>
          </cell>
          <cell r="G2272">
            <v>1397.14</v>
          </cell>
          <cell r="H2272">
            <v>32.814</v>
          </cell>
        </row>
        <row r="2273">
          <cell r="C2273" t="str">
            <v>POCO DE VISITA PARA REDE DE ESG. SANIT., EM ANEIS DE CONCRETO, DIAMETRO = 60CM E 110CM, PROF = 290CM, INCLUINDO DEGRAU, EXCLUINDO TAMPAO FERRO FUNDIDO.</v>
          </cell>
          <cell r="D2273" t="str">
            <v>UN</v>
          </cell>
          <cell r="E2273">
            <v>1184.75</v>
          </cell>
          <cell r="F2273">
            <v>354.06</v>
          </cell>
          <cell r="G2273">
            <v>1538.81</v>
          </cell>
          <cell r="H2273">
            <v>35.257599999999996</v>
          </cell>
        </row>
        <row r="2274">
          <cell r="C2274" t="str">
            <v>POCO DE VISITA PARA REDE DE ESG. SANIT., EM ANEIS DE CONCRETO, DIAMETRO = 60CM E 110CM, PROF = 320CM, INCLUINDO DEGRAU, EXCLUINDO TAMPAO FERRO FUNDIDO.</v>
          </cell>
          <cell r="D2274" t="str">
            <v>UN</v>
          </cell>
          <cell r="E2274">
            <v>1258.3499999999999</v>
          </cell>
          <cell r="F2274">
            <v>377.65</v>
          </cell>
          <cell r="G2274">
            <v>1636</v>
          </cell>
          <cell r="H2274">
            <v>37.622</v>
          </cell>
        </row>
        <row r="2275">
          <cell r="C2275" t="str">
            <v>POCO DE VISITA PARA REDE DE ESG. SANIT., EM ANEIS DE CONCRETO, DIAMETRO = 60CM E 110CM, PROF = 350CM, INCLUINDO DEGRAU, EXCLUINDO TAMPAO FERRO FUNDIDO.</v>
          </cell>
          <cell r="D2275" t="str">
            <v>UN</v>
          </cell>
          <cell r="E2275">
            <v>1374.93</v>
          </cell>
          <cell r="F2275">
            <v>414.43</v>
          </cell>
          <cell r="G2275">
            <v>1789.36</v>
          </cell>
          <cell r="H2275">
            <v>41.052999999999997</v>
          </cell>
        </row>
        <row r="2276">
          <cell r="C2276" t="str">
            <v>POCO DE VISITA PARA REDE DE ESG. SANIT., EM ANEIS DE CONCRETO, DIAMETRO = 60CM E 110CM, PROF = 380CM, INCLUINDO DEGRAU, EXCLUINDO TAMPAO FERRO FUNDIDO.</v>
          </cell>
          <cell r="D2276" t="str">
            <v>UN</v>
          </cell>
          <cell r="E2276">
            <v>1491.51</v>
          </cell>
          <cell r="F2276">
            <v>427.96</v>
          </cell>
          <cell r="G2276">
            <v>1919.47</v>
          </cell>
          <cell r="H2276">
            <v>42.521799999999999</v>
          </cell>
        </row>
        <row r="2277">
          <cell r="C2277" t="str">
            <v>POCO DE VISITA PARA REDE DE ESG. SANIT., EM ANEIS DE CONCRETO, DIAMETRO = 60CM E 110CM, PROF = 410CM, INCLUINDO DEGRAU, EXCLUINDO TAMPAO FERRO FUNDIDO.</v>
          </cell>
          <cell r="D2277" t="str">
            <v>UN</v>
          </cell>
          <cell r="E2277">
            <v>1615.21</v>
          </cell>
          <cell r="F2277">
            <v>454.9</v>
          </cell>
          <cell r="G2277">
            <v>2070.11</v>
          </cell>
          <cell r="H2277">
            <v>45.192</v>
          </cell>
        </row>
        <row r="2278">
          <cell r="C2278" t="str">
            <v>POCO DE VISITA PARA REDE DE ESG. SANIT., EM ANEIS DE CONCRETO, DIAMETRO = 60CM E 110CM, PROF = 440CM, INCLUINDO DEGRAU, EXCLUINDO TAMPAO FERRO FUNDIDO.</v>
          </cell>
          <cell r="D2278" t="str">
            <v>UN</v>
          </cell>
          <cell r="E2278">
            <v>1676.33</v>
          </cell>
          <cell r="F2278">
            <v>479.8</v>
          </cell>
          <cell r="G2278">
            <v>2156.13</v>
          </cell>
          <cell r="H2278">
            <v>47.6188</v>
          </cell>
        </row>
        <row r="2279">
          <cell r="C2279" t="str">
            <v>POCO DE VISITA PARA REDE DE ESG. SANIT., EM ANEIS DE CONCRETO, DIAMETRO = 60CM E 110CM, PROF = 470CM, INCLUINDO DEGRAU, EXCLUINDO TAMPAO FERRO FUNDIDO.</v>
          </cell>
          <cell r="D2279" t="str">
            <v>UN</v>
          </cell>
          <cell r="E2279">
            <v>1792.9</v>
          </cell>
          <cell r="F2279">
            <v>505.16</v>
          </cell>
          <cell r="G2279">
            <v>2298.06</v>
          </cell>
          <cell r="H2279">
            <v>50.087600000000002</v>
          </cell>
        </row>
        <row r="2280">
          <cell r="C2280" t="str">
            <v>POCO DE VISITA PARA REDE DE ESG. SANIT., EM ANEIS DE CONCRETO, DIAMETRO = 60CM E 110CM, PROF = 500CM, INCLUINDO DEGRAU, EXCLUINDO TAMPAO FERRO FUNDIDO.</v>
          </cell>
          <cell r="D2280" t="str">
            <v>UN</v>
          </cell>
          <cell r="E2280">
            <v>1909.48</v>
          </cell>
          <cell r="F2280">
            <v>530.05999999999995</v>
          </cell>
          <cell r="G2280">
            <v>2439.54</v>
          </cell>
          <cell r="H2280">
            <v>52.514400000000002</v>
          </cell>
        </row>
        <row r="2281">
          <cell r="C2281" t="str">
            <v>POCO DE VISITA PARA REDE DE ESG. SANIT., EM ANEIS DE CONCRETO, DIAMETRO = 60CM E 110CM, PROF = 530CM, INCLUINDO DEGRAU, EXCLUINDO TAMPAO FERRO FUNDIDO.</v>
          </cell>
          <cell r="D2281" t="str">
            <v>UN</v>
          </cell>
          <cell r="E2281">
            <v>2031.47</v>
          </cell>
          <cell r="F2281">
            <v>556.97</v>
          </cell>
          <cell r="G2281">
            <v>2588.44</v>
          </cell>
          <cell r="H2281">
            <v>55.166600000000003</v>
          </cell>
        </row>
        <row r="2282">
          <cell r="C2282" t="str">
            <v>POCO DE VISITA PARA REDE DE ESG. SANIT., EM ANEIS DE CONCRETO, DIAMETRO = 60CM E 110CM, PROF = 560CM, INCLUINDO DEGRAU, EXCLUINDO TAMPAO FERRO FUNDIDO.</v>
          </cell>
          <cell r="D2282" t="str">
            <v>UN</v>
          </cell>
          <cell r="E2282">
            <v>2148.0500000000002</v>
          </cell>
          <cell r="F2282">
            <v>581.87</v>
          </cell>
          <cell r="G2282">
            <v>2729.92</v>
          </cell>
          <cell r="H2282">
            <v>57.593400000000003</v>
          </cell>
        </row>
        <row r="2283">
          <cell r="C2283" t="str">
            <v>POCO DE VISITA PARA REDE DE ESG. SANIT., EM ANEIS DE CONCRETO, DIAMETRO = 60CM E 110CM, PROF = 590CM, INCLUINDO DEGRAU, EXCLUINDO TAMPAO FERRO FUNDIDO.</v>
          </cell>
          <cell r="D2283" t="str">
            <v>UN</v>
          </cell>
          <cell r="E2283">
            <v>2264.62</v>
          </cell>
          <cell r="F2283">
            <v>606.77</v>
          </cell>
          <cell r="G2283">
            <v>2871.39</v>
          </cell>
          <cell r="H2283">
            <v>60.020200000000003</v>
          </cell>
        </row>
        <row r="2284">
          <cell r="C2284" t="str">
            <v>POCO DE VISITA PARA REDE DE ESG. SANIT., EM ANEIS DE CONCRETO, DIAMETRO = 60CM E 110CM, PROF = 690CM, INCLUINDO DEGRAU, EXCLUINDO TAMPAO FERRO FUNDIDO.</v>
          </cell>
          <cell r="D2284" t="str">
            <v>UN</v>
          </cell>
          <cell r="E2284">
            <v>2381.4499999999998</v>
          </cell>
          <cell r="F2284">
            <v>632.16</v>
          </cell>
          <cell r="G2284">
            <v>3013.61</v>
          </cell>
          <cell r="H2284">
            <v>62.492400000000004</v>
          </cell>
        </row>
        <row r="2285">
          <cell r="C2285" t="str">
            <v>POCO DE VISITA PARA REDE DE ESG. SANIT., EM ANEIS DE CONCRETO, DIAMETRO = 60CM E 110CM, PROF = 650CM, INCLUINDO DEGRAU, EXCLUINDO TAMPAO FERRO FUNDIDO.</v>
          </cell>
          <cell r="D2285" t="str">
            <v>UN</v>
          </cell>
          <cell r="E2285">
            <v>2498.0300000000002</v>
          </cell>
          <cell r="F2285">
            <v>657.06</v>
          </cell>
          <cell r="G2285">
            <v>3155.09</v>
          </cell>
          <cell r="H2285">
            <v>64.919200000000004</v>
          </cell>
        </row>
        <row r="2286">
          <cell r="C2286" t="str">
            <v>POCO DE VISITA PARA REDE DE ESG. SANIT., EM ANEIS DE CONCRETO, DIAMETRO = 60CM E 110CM, PROF = 680CM, INCLUINDO DEGRAU, EXCLUINDO TAMPAO FERRO FUNDIDO.</v>
          </cell>
          <cell r="D2286" t="str">
            <v>UN</v>
          </cell>
          <cell r="E2286">
            <v>2614.61</v>
          </cell>
          <cell r="F2286">
            <v>682.42</v>
          </cell>
          <cell r="G2286">
            <v>3297.03</v>
          </cell>
          <cell r="H2286">
            <v>67.388000000000005</v>
          </cell>
        </row>
        <row r="2287">
          <cell r="C2287" t="str">
            <v>POCO DE VISITA PARA REDE DE ESG. SANIT., EM ANEIS DE CONCRETO, DIAMETRO = 60CM E 110CM, PROF = 710CM, INCLUINDO DEGRAU, EXCLUINDO TAMPAO FERRO FUNDIDO.</v>
          </cell>
          <cell r="D2287" t="str">
            <v>UN</v>
          </cell>
          <cell r="E2287">
            <v>2731.19</v>
          </cell>
          <cell r="F2287">
            <v>707.32</v>
          </cell>
          <cell r="G2287">
            <v>3438.51</v>
          </cell>
          <cell r="H2287">
            <v>69.814800000000005</v>
          </cell>
        </row>
        <row r="2288">
          <cell r="C2288" t="str">
            <v>POCO VISITA ESG SANIT ANEL CONC PRE-MOLD PROF=1,20M C/TAMPAO FF TIPO MEDIO (AD) D=60CM 125KG/DEGRAUS FF/REJUNTAMENTO ANEIS/REVEST LISO CALHA INTERNA C/ARG CIM/AREIA 1:4. BASE/BANQUETA EM CONCR FCK=10MPA</v>
          </cell>
          <cell r="D2288" t="str">
            <v>UN</v>
          </cell>
          <cell r="E2288">
            <v>899.35</v>
          </cell>
          <cell r="F2288">
            <v>226.02</v>
          </cell>
          <cell r="G2288">
            <v>1125.3699999999999</v>
          </cell>
          <cell r="H2288">
            <v>22.228000000000002</v>
          </cell>
        </row>
        <row r="2289">
          <cell r="C2289" t="str">
            <v>POCO VISITA ESG SANIT ANEL CONC PRE-MOLD PROF=1,40M C/TAMPAO FF TIPO MEDIO (AD) D=60CM 125KG/DEGRAUS FF/REJUNTAMENTO ANEIS/REVEST LISO CALHA INTERNA C/ARG CIM/AREIA 1:4. BASE/BANQUETA EM CONCR FCK=10MPA</v>
          </cell>
          <cell r="D2289" t="str">
            <v>UN</v>
          </cell>
          <cell r="E2289">
            <v>1018.77</v>
          </cell>
          <cell r="F2289">
            <v>239.51</v>
          </cell>
          <cell r="G2289">
            <v>1258.28</v>
          </cell>
          <cell r="H2289">
            <v>23.539000000000001</v>
          </cell>
        </row>
        <row r="2290">
          <cell r="C2290" t="str">
            <v>POCO VISITA ESG SANIT ANEL CONC PRE-MOLD PROF=1,50M C/TAMPAO FF TIPO MEDIO (AD) D=60CM 125KG/DEGRAUS FF/REJUNTAMENTO ANEIS/REVEST LISO CALHA INTERNA C/ARG CIM/AREIA 1:4. BASE/BANQUETA EM CONCR FCK=10MPA</v>
          </cell>
          <cell r="D2290" t="str">
            <v>UN</v>
          </cell>
          <cell r="E2290">
            <v>1081.82</v>
          </cell>
          <cell r="F2290">
            <v>258.14999999999998</v>
          </cell>
          <cell r="G2290">
            <v>1339.97</v>
          </cell>
          <cell r="H2290">
            <v>25.283000000000001</v>
          </cell>
        </row>
        <row r="2291">
          <cell r="C2291" t="str">
            <v>POCO VISITA ESG SANIT ANEL CONC PRE-MOLD PROF=1,60M C/TAMPAO FF TIPO MEDIO (AD) D=60CM 125KG/DEGRAUS FF/REJUNTAMENTO ANEIS/REVEST LISO CALHA INTERNA C/ARG CIM/AREIA 1:4. BASE/BANQUETA EM CONCR FCK=10MPA</v>
          </cell>
          <cell r="D2291" t="str">
            <v>UN</v>
          </cell>
          <cell r="E2291">
            <v>1085.4000000000001</v>
          </cell>
          <cell r="F2291">
            <v>259.52999999999997</v>
          </cell>
          <cell r="G2291">
            <v>1344.93</v>
          </cell>
          <cell r="H2291">
            <v>25.408999999999999</v>
          </cell>
        </row>
        <row r="2292">
          <cell r="C2292" t="str">
            <v>POCO VISITA ESG SANIT ANEL CONC PRE-MOLD PROF=1,70M C/TAMPAOFF TIPO MEDIO (AD) D=60CM 125KG/DEGRAUS FF/REJUNTAMENTO ANEIS/REVEST LISO CALHA INTERNA C/ARG CIM/AREIA 1:4. BASE/BANQUETA EM CONCR FCK=10MPA</v>
          </cell>
          <cell r="D2292" t="str">
            <v>UN</v>
          </cell>
          <cell r="E2292">
            <v>1098.3399999999999</v>
          </cell>
          <cell r="F2292">
            <v>261.37</v>
          </cell>
          <cell r="G2292">
            <v>1359.71</v>
          </cell>
          <cell r="H2292">
            <v>25.577000000000002</v>
          </cell>
        </row>
        <row r="2293">
          <cell r="C2293" t="str">
            <v>POCO VISITA ESG SANIT ANEL CONC PRE-MOLD PROF=2,00M C/TAMPAO FF TIPO MEDIO (AD) D=60CM 125KG/DEGRAUS FF/REJUNTAMENTO ANEIS/REVEST LISO CALHA INTERNA C/ARG CIM/AREIA 1:4. BASE/BANQUETA EM CONCR FCK=10MPA</v>
          </cell>
          <cell r="D2293" t="str">
            <v>UN</v>
          </cell>
          <cell r="E2293">
            <v>1215.6600000000001</v>
          </cell>
          <cell r="F2293">
            <v>286.83999999999997</v>
          </cell>
          <cell r="G2293">
            <v>1502.5</v>
          </cell>
          <cell r="H2293">
            <v>28.056000000000001</v>
          </cell>
        </row>
        <row r="2294">
          <cell r="C2294" t="str">
            <v>POCO VISITA ESG SANIT ANEL CONC PRE MOLD PROF=2,30M C/TAMPAO FF TIPO MEDIO (AD) D=60CM 125KG/DEGRAUS FF/REJUNTAMENTO ANEIS/REVEST LISO CALHA INTERNA C/ARG CIM/AREIA 1:4. BASE/BANQUETA EM CONCR FCK=10MPA</v>
          </cell>
          <cell r="D2294" t="str">
            <v>UN</v>
          </cell>
          <cell r="E2294">
            <v>1294.8699999999999</v>
          </cell>
          <cell r="F2294">
            <v>302.49</v>
          </cell>
          <cell r="G2294">
            <v>1597.36</v>
          </cell>
          <cell r="H2294">
            <v>29.56</v>
          </cell>
        </row>
        <row r="2295">
          <cell r="C2295" t="str">
            <v>POCO VISITA ESG SANIT ANEL CONC PRE-MOLD PROF=2,60M C/TAMPAO FF TIPO MEDIO (AD) D=60CM 125KG/DEGRAUS FF/REJUNTAMENTO ANEIS/REVEST LISO CALHA INTERNA C/ARG CIM/AREIA 1:4. BASE/BANQUETA EM CONCR FCK=10MPA</v>
          </cell>
          <cell r="D2295" t="str">
            <v>UN</v>
          </cell>
          <cell r="E2295">
            <v>1412.2</v>
          </cell>
          <cell r="F2295">
            <v>327.94</v>
          </cell>
          <cell r="G2295">
            <v>1740.14</v>
          </cell>
          <cell r="H2295">
            <v>32.039000000000001</v>
          </cell>
        </row>
        <row r="2296">
          <cell r="C2296" t="str">
            <v>POCO VISITA ESG SANIT ANEL CONC PRE-MOLD PROF=2,90M C/TAMPAO FF TIPO MEDIO (AD) D=60CM 125KG/DEGRAUS FF/REJUNTAMENTO ANEIS/REVEST LISO CALHA INTERNA C/ARG CIM/AREIA 1:4. BASE/BANQUETA EM CONCR FCK=10MPA</v>
          </cell>
          <cell r="D2296" t="str">
            <v>UN</v>
          </cell>
          <cell r="E2296">
            <v>1529.53</v>
          </cell>
          <cell r="F2296">
            <v>353.39</v>
          </cell>
          <cell r="G2296">
            <v>1882.92</v>
          </cell>
          <cell r="H2296">
            <v>34.518000000000001</v>
          </cell>
        </row>
        <row r="2297">
          <cell r="C2297" t="str">
            <v>POCO VISITA ESG SANIT ANEL CONC PRE-MOLD PROF=3,20M C/TAMPAO FF TIPO MEDIO (AD) D=60CM 125KG/DEGRAUS FF/REJUNTAMENTOANEIS/REVEST LISO CALHA INTERNA C/ARG CIM/AREIA 1:4. BASE/BANQUETA EM CONCR FCK=10MPA</v>
          </cell>
          <cell r="D2297" t="str">
            <v>UN</v>
          </cell>
          <cell r="E2297">
            <v>1591.4</v>
          </cell>
          <cell r="F2297">
            <v>378.84</v>
          </cell>
          <cell r="G2297">
            <v>1970.24</v>
          </cell>
          <cell r="H2297">
            <v>36.997</v>
          </cell>
        </row>
        <row r="2298">
          <cell r="C2298" t="str">
            <v>POCO VISITA ESG SANIT ANEL CONC PRE-MOLD PROF=3,50M C/TAMPAO FF TIPO MEDIO (AD) D=60CM 125KG/DEGRAUS FF/REJUNTAMENTO/ANEIS/REVEST LISO CALHA INTERNA C/ARG CIM/AREIA 1:4. BASE/BANQUETA EM CONCR FCK=10MPA</v>
          </cell>
          <cell r="D2298" t="str">
            <v>UN</v>
          </cell>
          <cell r="E2298">
            <v>1708.73</v>
          </cell>
          <cell r="F2298">
            <v>404.72</v>
          </cell>
          <cell r="G2298">
            <v>2113.4499999999998</v>
          </cell>
          <cell r="H2298">
            <v>39.513800000000003</v>
          </cell>
        </row>
        <row r="2299">
          <cell r="C2299" t="str">
            <v>POCO VISITA ESG SANIT ANEL CONC PRE-MOLD PROF=3,80M C/TAMPAO FF TIPO MEDIO (AD) D=60CM 125KG/DEGRAUS FF/REJUNTAMENTO ANEIS/REVEST LISO CALHA INTERNA C/ARG CIM/AREIA 1:4. BASE/BANQUETA EM CONCR FCK=10MPA</v>
          </cell>
          <cell r="D2299" t="str">
            <v>UN</v>
          </cell>
          <cell r="E2299">
            <v>1826.06</v>
          </cell>
          <cell r="F2299">
            <v>430.44</v>
          </cell>
          <cell r="G2299">
            <v>2256.5</v>
          </cell>
          <cell r="H2299">
            <v>42.018000000000001</v>
          </cell>
        </row>
        <row r="2300">
          <cell r="C2300" t="str">
            <v>POCO VISITA ESG SANIT ANEL CONC PRE-MOLD PROF=4,10M C/TAMPAO FF TIPO MEDIO (AD) D=60CM 125KG/DEGRAUS FF/REJUNTAMENTO ANEIS/REVEST LISO CALHA INTERNA C/ARG CIM/AREIA 1:4. BASE/BANQUETA EM CONCR FCK=10MPA</v>
          </cell>
          <cell r="D2300" t="str">
            <v>UN</v>
          </cell>
          <cell r="E2300">
            <v>1885.45</v>
          </cell>
          <cell r="F2300">
            <v>455.64</v>
          </cell>
          <cell r="G2300">
            <v>2341.09</v>
          </cell>
          <cell r="H2300">
            <v>44.467199999999998</v>
          </cell>
        </row>
        <row r="2301">
          <cell r="C2301" t="str">
            <v>POCO VISITA ESG SANIT ANEL CONC PRE MOLD PROF=4,40M C/TAMPAO FF TIPO MEDIO (AD) D=60CM 125KG/DEGRAUS FF/REJUNTAMENTO ANEIS/REVEST LISO CALHA INTERNA C/ARG CIM/AREIA 1:4. BASE/BANQUETA EM CONCR FCK=10MPA</v>
          </cell>
          <cell r="D2301" t="str">
            <v>UN</v>
          </cell>
          <cell r="E2301">
            <v>2005.17</v>
          </cell>
          <cell r="F2301">
            <v>476.92</v>
          </cell>
          <cell r="G2301">
            <v>2482.09</v>
          </cell>
          <cell r="H2301">
            <v>46.572800000000001</v>
          </cell>
        </row>
        <row r="2302">
          <cell r="C2302" t="str">
            <v>POCO VISITA ESG SANIT ANEL CONC PRE-MOLD PROF=4,70M C/TAMPAO FF TIPO MEDIO (AD) D=60CM 125KG/DEGRAUS FF/REJUNTAMENTO ANEIS/REVEST LISO CALHA INTERNA C/ARG CIM/AREIA 1:4. BASE/BANQUETA EM CONCR FCK=10MPA</v>
          </cell>
          <cell r="D2302" t="str">
            <v>UN</v>
          </cell>
          <cell r="E2302">
            <v>2067.12</v>
          </cell>
          <cell r="F2302">
            <v>507.12</v>
          </cell>
          <cell r="G2302">
            <v>2574.2399999999998</v>
          </cell>
          <cell r="H2302">
            <v>49.484400000000001</v>
          </cell>
        </row>
        <row r="2303">
          <cell r="C2303" t="str">
            <v>POCO VISITA ESG SANIT ANEL CONC PRE-MOLD PROF=5,00M C/TAMPAO FF TIPO MEDIO (AD) D=60CM 125KG/DEGRAUS FF/REJUNTAMENTO ANEIS/REVEST LISO CALHA INTERNA C/ARG CIM/AREIA 1:4. BASE/BANQUETA EM CONCR FCK=10MPA</v>
          </cell>
          <cell r="D2303" t="str">
            <v>UN</v>
          </cell>
          <cell r="E2303">
            <v>2184.4299999999998</v>
          </cell>
          <cell r="F2303">
            <v>507.66</v>
          </cell>
          <cell r="G2303">
            <v>2692.09</v>
          </cell>
          <cell r="H2303">
            <v>49.85</v>
          </cell>
        </row>
        <row r="2304">
          <cell r="C2304" t="str">
            <v>POCO VISITA ESG SANIT ANEL CONC PRE-MOLD PROF=0,80M C/TAMPAO FF TIPO MEDIO (AD) D=60CM 125KG/DEGRAUS FF/REJUNTAMENTO ANEIS/REVEST LISO CALHA INTERNA C/ARG CIM/AREIA 1:4. BASE/BANQUETA EM CONCR FCK=10MPA</v>
          </cell>
          <cell r="D2304" t="str">
            <v>UN</v>
          </cell>
          <cell r="E2304">
            <v>536.23</v>
          </cell>
          <cell r="F2304">
            <v>90.21</v>
          </cell>
          <cell r="G2304">
            <v>626.44000000000005</v>
          </cell>
          <cell r="H2304">
            <v>8.8420000000000005</v>
          </cell>
        </row>
        <row r="2305">
          <cell r="C2305" t="str">
            <v>POCO DE VISITA PARA REDE DE ESG. SANIT., EM ANEIS DE CONCRETO, DIAMETRO = 60CM E 110CM, PROF = 240CM, INCLUINDO DEGRAU, EXCLUINDO TAMPAO FERRO FUNDIDO.</v>
          </cell>
          <cell r="D2305" t="str">
            <v>UN</v>
          </cell>
          <cell r="E2305">
            <v>998.68</v>
          </cell>
          <cell r="F2305">
            <v>311.77999999999997</v>
          </cell>
          <cell r="G2305">
            <v>1310.46</v>
          </cell>
          <cell r="H2305">
            <v>31.141180599999998</v>
          </cell>
        </row>
        <row r="2306">
          <cell r="C2306" t="str">
            <v>POCO DE VISITA PARA REDE DE ESG. SANIT., EM ANEIS DE CONCRETO, DIAMETRO = 60CM E 110CM, PROF = 250CM, INCLUINDO DEGRAU, EXCLUINDO TAMPAO FERRO FUNDIDO.</v>
          </cell>
          <cell r="D2306" t="str">
            <v>UN</v>
          </cell>
          <cell r="E2306">
            <v>1029.81</v>
          </cell>
          <cell r="F2306">
            <v>320.37</v>
          </cell>
          <cell r="G2306">
            <v>1350.18</v>
          </cell>
          <cell r="H2306">
            <v>31.977581600000001</v>
          </cell>
        </row>
        <row r="2307">
          <cell r="C2307" t="str">
            <v>POCO DE VISITA PARA REDE DE ESG. SANIT., EM ANEIS DE CONCRETO, DIAMETRO = 60CM E 110CM, PROF = 280CM, INCLUINDO DEGRAU, EXCLUINDO TAMPAO FERRO FUNDIDO.</v>
          </cell>
          <cell r="D2307" t="str">
            <v>UN</v>
          </cell>
          <cell r="E2307">
            <v>1145.8800000000001</v>
          </cell>
          <cell r="F2307">
            <v>345.69</v>
          </cell>
          <cell r="G2307">
            <v>1491.57</v>
          </cell>
          <cell r="H2307">
            <v>34.443040600000003</v>
          </cell>
        </row>
        <row r="2308">
          <cell r="C2308" t="str">
            <v>POCO DE VISITA PARA REDE DE ESG. SANIT., EM ANEIS DE CONCRETO, DIAMETRO = 60CM E 110CM, PROF = 310CM, INCLUINDO DEGRAU, EXCLUINDO TAMPAO FERRO FUNDIDO.</v>
          </cell>
          <cell r="D2308" t="str">
            <v>UN</v>
          </cell>
          <cell r="E2308">
            <v>1233.82</v>
          </cell>
          <cell r="F2308">
            <v>369.78</v>
          </cell>
          <cell r="G2308">
            <v>1603.6</v>
          </cell>
          <cell r="H2308">
            <v>36.833799200000001</v>
          </cell>
        </row>
        <row r="2309">
          <cell r="C2309" t="str">
            <v>POCO VISITA AGUA PLUVIAL CONC ARM 1X1X1,40M COLETOR D=40 A 50CM PAREDE E=15CM BASE CONC FCK=10MPA REVEST C/ARG CIM/AREIA 1:4 DEGRAUS FF INCL FORN TODOS MATERIAIS</v>
          </cell>
          <cell r="D2309" t="str">
            <v>UN</v>
          </cell>
          <cell r="E2309">
            <v>749.2</v>
          </cell>
          <cell r="F2309">
            <v>547.79</v>
          </cell>
          <cell r="G2309">
            <v>1296.99</v>
          </cell>
          <cell r="H2309">
            <v>55.84695</v>
          </cell>
        </row>
        <row r="2310">
          <cell r="C2310" t="str">
            <v>POCO VISITA AGUA PLUVIAL CONC ARM 1,10X1,10X1,40M COLETOR D=60CM PAREDE E=15CM BASE CONC FCK=10MPA REVEST C/ARG CIM/AREIA 1:4 DEGRAUS FF INCL FORN TODOS MATERIAIS</v>
          </cell>
          <cell r="D2310" t="str">
            <v>UN</v>
          </cell>
          <cell r="E2310">
            <v>867.16</v>
          </cell>
          <cell r="F2310">
            <v>632.19000000000005</v>
          </cell>
          <cell r="G2310">
            <v>1499.35</v>
          </cell>
          <cell r="H2310">
            <v>64.6878095</v>
          </cell>
        </row>
        <row r="2311">
          <cell r="C2311" t="str">
            <v>POCO VISITA AGUA PLUVIAL CONC ARM 1,20X1,20X1,40M COLETOR D=70CM PAREDE E=15CM BASE CONC FCK=10MPA REVEST C/ARG CIM/AREIA 1:4 DEGRAUS FF INCL FORN TODOS MATERIAIS</v>
          </cell>
          <cell r="D2311" t="str">
            <v>UN</v>
          </cell>
          <cell r="E2311">
            <v>933.38</v>
          </cell>
          <cell r="F2311">
            <v>685.25</v>
          </cell>
          <cell r="G2311">
            <v>1618.63</v>
          </cell>
          <cell r="H2311">
            <v>70.00573</v>
          </cell>
        </row>
        <row r="2312">
          <cell r="C2312" t="str">
            <v>POCO VISITA AGUA PLUVIAL CONC ARM 1,30X1,30X1,40M COLETOR D=80CM PAREDE E=15CM BASE CONC FCK=10MPA REVEST C/ARG CIM/AREIA 1:4 DEGRAUS FF INCL FORN TODOS MATERIAIS</v>
          </cell>
          <cell r="D2312" t="str">
            <v>UN</v>
          </cell>
          <cell r="E2312">
            <v>1031.26</v>
          </cell>
          <cell r="F2312">
            <v>775.48</v>
          </cell>
          <cell r="G2312">
            <v>1806.74</v>
          </cell>
          <cell r="H2312">
            <v>79.149815000000004</v>
          </cell>
        </row>
        <row r="2313">
          <cell r="C2313" t="str">
            <v>POCO VISITA CONCRETO ARMADO P/AG PLUV 1,40X1,40X1,50M COLETOR D=90CM PAREDE E=15CM BASE CONCRETO FCK=10MPA REVESTIDO C/ARG CIM/AREIA 1:4 DEGRAUS FF INCL FORN TODOS MATERIAIS</v>
          </cell>
          <cell r="D2313" t="str">
            <v>UN</v>
          </cell>
          <cell r="E2313">
            <v>1233.9100000000001</v>
          </cell>
          <cell r="F2313">
            <v>898.23</v>
          </cell>
          <cell r="G2313">
            <v>2132.14</v>
          </cell>
          <cell r="H2313">
            <v>91.648021999999997</v>
          </cell>
        </row>
        <row r="2314">
          <cell r="C2314" t="str">
            <v>POCO VISITA AGUA PLUVIAL CONC ARM 1,50X1,50X1,60M COLETOR D=1M PAREDE E=15CM BASE CONC FCK=10MPA REVEST C/ARG CIM/AREIA 1:4 DEGRAUS FF INCL FORN TODOS MATERIAIS</v>
          </cell>
          <cell r="D2314" t="str">
            <v>UN</v>
          </cell>
          <cell r="E2314">
            <v>1336.51</v>
          </cell>
          <cell r="F2314">
            <v>1001.65</v>
          </cell>
          <cell r="G2314">
            <v>2338.16</v>
          </cell>
          <cell r="H2314">
            <v>102.08063749999999</v>
          </cell>
        </row>
        <row r="2315">
          <cell r="C2315" t="str">
            <v>POCO VISITA AGUA PLUVIAL CONC ARM 1,60X1,60X1,70M COLETOR D=1,10M PAREDE E=15CM BASE CONC FCK=10MPA REVEST C/ARG CIM/AREIA 1:4 DEGRAUS FF INCL FORN TODOS MATERIAIS</v>
          </cell>
          <cell r="D2315" t="str">
            <v>UN</v>
          </cell>
          <cell r="E2315">
            <v>1447.68</v>
          </cell>
          <cell r="F2315">
            <v>1088.75</v>
          </cell>
          <cell r="G2315">
            <v>2536.4299999999998</v>
          </cell>
          <cell r="H2315">
            <v>111.036192</v>
          </cell>
        </row>
        <row r="2316">
          <cell r="C2316" t="str">
            <v>POCO VISITA AGUA PLUVIAL CONC ARM 1,70X1,70X1,80M COLETOR D=1,20M PAREDE E=15CM BASE CONC FCK=10MPA REVEST C/ARG CIM/AREIA 1:4 DEGRAUS FF INCL FORN TODOS MATERIAIS</v>
          </cell>
          <cell r="D2316" t="str">
            <v>UN</v>
          </cell>
          <cell r="E2316">
            <v>1588.66</v>
          </cell>
          <cell r="F2316">
            <v>1166.51</v>
          </cell>
          <cell r="G2316">
            <v>2755.17</v>
          </cell>
          <cell r="H2316">
            <v>118.9146855</v>
          </cell>
        </row>
        <row r="2317">
          <cell r="C2317" t="str">
            <v>POCO DE VISITA PARA REDE DE ESGOTO SANITARIO, EM ALVENARIA, DIAMETRO 60 CM, PROF 160 CM, INCLUINDO TAMPAO FERRO FUNDIDO</v>
          </cell>
          <cell r="D2317" t="str">
            <v>UN</v>
          </cell>
          <cell r="E2317">
            <v>1547.19</v>
          </cell>
          <cell r="F2317">
            <v>1245.6500000000001</v>
          </cell>
          <cell r="G2317">
            <v>2792.84</v>
          </cell>
          <cell r="H2317">
            <v>125.1241</v>
          </cell>
        </row>
        <row r="2318">
          <cell r="C2318" t="str">
            <v>POCO DE VISITA PARA REDE DE ESGOTO SANIT ARIO, EM ALVENARIA, DIAMETRO 120 CM, PROF ATE 200 CM, INCLUINDO TAMPAO FERRO FUNDIDO</v>
          </cell>
          <cell r="D2318" t="str">
            <v>UN</v>
          </cell>
          <cell r="E2318">
            <v>2906.35</v>
          </cell>
          <cell r="F2318">
            <v>1560.86</v>
          </cell>
          <cell r="G2318">
            <v>4467.21</v>
          </cell>
          <cell r="H2318">
            <v>159.09870000000001</v>
          </cell>
        </row>
        <row r="2319">
          <cell r="C2319" t="str">
            <v>POCO DE VISITA PARA REDE DE ESGOTO SANIT ARIO, EM ALVENARIA, DIAMETRO 120 CM, PROF ATE 400 CM, INCLUINDO TAMPAO FERRO FUNDIDO</v>
          </cell>
          <cell r="D2319" t="str">
            <v>UN</v>
          </cell>
          <cell r="E2319">
            <v>4241.74</v>
          </cell>
          <cell r="F2319">
            <v>2506.46</v>
          </cell>
          <cell r="G2319">
            <v>6748.2</v>
          </cell>
          <cell r="H2319">
            <v>256.11329999999998</v>
          </cell>
        </row>
        <row r="2320">
          <cell r="C2320" t="str">
            <v>POCO DE VISITA PARA DRENAGEM PLUVIAL, EM CONCRETO ESTRUTURAL, DIMENSOES INTERNAS DE 90X150X80CM (LARGXCOMPXALT), PARA REDE DE 600 MM, EXCLUSOS TAMPAO E CHAMINE.</v>
          </cell>
          <cell r="D2320" t="str">
            <v>UN</v>
          </cell>
          <cell r="E2320">
            <v>787.34</v>
          </cell>
          <cell r="F2320">
            <v>488.54</v>
          </cell>
          <cell r="G2320">
            <v>1275.8800000000001</v>
          </cell>
          <cell r="H2320">
            <v>48.932437499999999</v>
          </cell>
        </row>
        <row r="2321">
          <cell r="C2321" t="str">
            <v>POCO DE VISITA EM ALVENARIA, PARA REDE D=0,40 M, PARTE FIXA C/ 1,00 M DE ALTURA</v>
          </cell>
          <cell r="D2321" t="str">
            <v>UN</v>
          </cell>
          <cell r="E2321">
            <v>520.53</v>
          </cell>
          <cell r="F2321">
            <v>404.56</v>
          </cell>
          <cell r="G2321">
            <v>925.09</v>
          </cell>
          <cell r="H2321">
            <v>42.55</v>
          </cell>
        </row>
        <row r="2322">
          <cell r="C2322" t="str">
            <v>POCO DE VISITA EM ALVENARIA, PARA REDE D=0,60 M, PARTE FIXA C/ 1,00 M DE ALTURA</v>
          </cell>
          <cell r="D2322" t="str">
            <v>UN</v>
          </cell>
          <cell r="E2322">
            <v>760.65</v>
          </cell>
          <cell r="F2322">
            <v>480.35</v>
          </cell>
          <cell r="G2322">
            <v>1241</v>
          </cell>
          <cell r="H2322">
            <v>50.88</v>
          </cell>
        </row>
        <row r="2323">
          <cell r="C2323" t="str">
            <v>POCO DE VISITA EM ALVENARIA, PARA REDE D=0,80 M, PARTE FIXA C/ 1,00 M DE ALTURA</v>
          </cell>
          <cell r="D2323" t="str">
            <v>UN</v>
          </cell>
          <cell r="E2323">
            <v>1685.77</v>
          </cell>
          <cell r="F2323">
            <v>937.79</v>
          </cell>
          <cell r="G2323">
            <v>2623.56</v>
          </cell>
          <cell r="H2323">
            <v>98.64</v>
          </cell>
        </row>
        <row r="2324">
          <cell r="C2324" t="str">
            <v>POCO DE VISITA EM ALVENARIA, PARA REDE D=1,00 M, PARTE FIXA C/ 1,00 M DE ALTURA E USO DE RETROESCAVADEIRA</v>
          </cell>
          <cell r="D2324" t="str">
            <v>UN</v>
          </cell>
          <cell r="E2324">
            <v>1974.99</v>
          </cell>
          <cell r="F2324">
            <v>1047.8800000000001</v>
          </cell>
          <cell r="G2324">
            <v>3022.87</v>
          </cell>
          <cell r="H2324">
            <v>110.28</v>
          </cell>
        </row>
        <row r="2325">
          <cell r="C2325" t="str">
            <v>POCO DE VISITA EM ALVENARIA, PARA REDE D=1,20 M, PARTE FIXA C/ 1,00 M DE ALTURA E USO DE ESCAVADEIRA HIDRAULICA</v>
          </cell>
          <cell r="D2325" t="str">
            <v>UN</v>
          </cell>
          <cell r="E2325">
            <v>2480</v>
          </cell>
          <cell r="F2325">
            <v>1382.17</v>
          </cell>
          <cell r="G2325">
            <v>3862.17</v>
          </cell>
          <cell r="H2325">
            <v>145.84</v>
          </cell>
        </row>
        <row r="2326">
          <cell r="C2326" t="str">
            <v>POCO DE VISITA EM ALVENARIA, PARA REDE D=1,50 M, PARTE FIXA C/ 1,00 M DE ALTURA E USO DE ESCAVADEIRA HIDRAULICA</v>
          </cell>
          <cell r="D2326" t="str">
            <v>UN</v>
          </cell>
          <cell r="E2326">
            <v>2909.8</v>
          </cell>
          <cell r="F2326">
            <v>1668.86</v>
          </cell>
          <cell r="G2326">
            <v>4578.66</v>
          </cell>
          <cell r="H2326">
            <v>176.27</v>
          </cell>
        </row>
        <row r="2327">
          <cell r="C2327" t="str">
            <v xml:space="preserve">ACRESCIMO NA ALTURA DO POCO DE VISITA EM ALVENARIA PARA REDE D=0,40 M </v>
          </cell>
          <cell r="D2327" t="str">
            <v>M</v>
          </cell>
          <cell r="E2327">
            <v>410.41</v>
          </cell>
          <cell r="F2327">
            <v>226.13</v>
          </cell>
          <cell r="G2327">
            <v>636.54</v>
          </cell>
          <cell r="H2327">
            <v>22.85</v>
          </cell>
        </row>
        <row r="2328">
          <cell r="C2328" t="str">
            <v>CHAMINE P/ POCO DE VISITA EM ALVENARIA, EXCLUSOS TAMPAO E ANEL</v>
          </cell>
          <cell r="D2328" t="str">
            <v>M</v>
          </cell>
          <cell r="E2328">
            <v>212.16</v>
          </cell>
          <cell r="F2328">
            <v>148.11000000000001</v>
          </cell>
          <cell r="G2328">
            <v>360.27</v>
          </cell>
          <cell r="H2328">
            <v>14.99</v>
          </cell>
        </row>
        <row r="2329">
          <cell r="C2329" t="str">
            <v>IMPERMEABILIZACOES E PROTECOES</v>
          </cell>
          <cell r="E2329" t="str">
            <v/>
          </cell>
          <cell r="F2329" t="str">
            <v/>
          </cell>
          <cell r="G2329" t="str">
            <v/>
          </cell>
        </row>
        <row r="2330">
          <cell r="C2330" t="str">
            <v>MANUTENCAO / REPAROS - IMPERMEABILIZACOES E PROTECOES</v>
          </cell>
          <cell r="E2330" t="str">
            <v/>
          </cell>
          <cell r="F2330" t="str">
            <v/>
          </cell>
          <cell r="G2330" t="str">
            <v/>
          </cell>
        </row>
        <row r="2331">
          <cell r="C2331" t="str">
            <v xml:space="preserve">ASSENTAMENTO DE PEITORIL DE CIMENTO, INCLUSO ADITIVO IMPERMEABILIZANTE </v>
          </cell>
          <cell r="D2331" t="str">
            <v>M</v>
          </cell>
          <cell r="E2331">
            <v>0.03</v>
          </cell>
          <cell r="F2331">
            <v>2.38</v>
          </cell>
          <cell r="G2331">
            <v>2.41</v>
          </cell>
          <cell r="H2331">
            <v>0.23</v>
          </cell>
        </row>
        <row r="2332">
          <cell r="C2332" t="str">
            <v>IMPERMEABILIZACAO COM ARGAMASSAS</v>
          </cell>
          <cell r="E2332" t="str">
            <v/>
          </cell>
          <cell r="F2332" t="str">
            <v/>
          </cell>
          <cell r="G2332" t="str">
            <v/>
          </cell>
        </row>
        <row r="2333">
          <cell r="C2333" t="str">
            <v>IMPERMEABILIZACAO DE SUPERFICIE COM ARGAMASSA DE CIMENTO E AREIA (MEDIA), TRACO 1:3, COM ADITIVO IMPERMEABILIZANTE, E=2CM.</v>
          </cell>
          <cell r="D2333" t="str">
            <v>M2</v>
          </cell>
          <cell r="E2333">
            <v>7.57</v>
          </cell>
          <cell r="F2333">
            <v>18.190000000000001</v>
          </cell>
          <cell r="G2333">
            <v>25.76</v>
          </cell>
          <cell r="H2333">
            <v>1.8594459999999999</v>
          </cell>
        </row>
        <row r="2334">
          <cell r="C2334" t="str">
            <v>IMPERMEABILIZACAO DE SUPERFICIE COM ARGAMASSA DE CIMENTO E AREIA (GROSSA), TRACO 1:4, COM ADITIVO IMPERMEABILIZANTE, E=2,5CM</v>
          </cell>
          <cell r="D2334" t="str">
            <v>M2</v>
          </cell>
          <cell r="E2334">
            <v>8.6</v>
          </cell>
          <cell r="F2334">
            <v>6.66</v>
          </cell>
          <cell r="G2334">
            <v>15.26</v>
          </cell>
          <cell r="H2334">
            <v>0.68500000000000005</v>
          </cell>
        </row>
        <row r="2335">
          <cell r="C2335" t="str">
            <v>IMPERMEABILIZACAO DE SUPERFICIE COM ARMAGASSA DE CIMENTO E AREIA (GROSSA), TRACO 1:3, COM ADITIVO IMPERMEABILIZANTE, E=2,5CM.</v>
          </cell>
          <cell r="D2335" t="str">
            <v>M2</v>
          </cell>
          <cell r="E2335">
            <v>9.77</v>
          </cell>
          <cell r="F2335">
            <v>23.67</v>
          </cell>
          <cell r="G2335">
            <v>33.44</v>
          </cell>
          <cell r="H2335">
            <v>2.4500000000000002</v>
          </cell>
        </row>
        <row r="2336">
          <cell r="C2336" t="str">
            <v>IMPERMEABILIZACAO DE SUPERFICIE COM ARGAMASSA DE CIMENTO E AREIA, TRACO 1:3, COM ADITIVO IMPERMEABILIZANTE, E=3 CM</v>
          </cell>
          <cell r="D2336" t="str">
            <v>M2</v>
          </cell>
          <cell r="E2336">
            <v>9.75</v>
          </cell>
          <cell r="F2336">
            <v>17.690000000000001</v>
          </cell>
          <cell r="G2336">
            <v>27.44</v>
          </cell>
          <cell r="H2336">
            <v>1.8</v>
          </cell>
        </row>
        <row r="2337">
          <cell r="C2337" t="str">
            <v>IMPERMEABILIZACAO DE SUPERFICIE COM ARGAMASSA DE CIMENTO E AREIA, TRACO 1:3, COM ADITIVO IMPERMEABILIZANTE, E=1,5 CM</v>
          </cell>
          <cell r="D2337" t="str">
            <v>M2</v>
          </cell>
          <cell r="E2337">
            <v>3.25</v>
          </cell>
          <cell r="F2337">
            <v>16.010000000000002</v>
          </cell>
          <cell r="G2337">
            <v>19.260000000000002</v>
          </cell>
          <cell r="H2337">
            <v>1.6</v>
          </cell>
        </row>
        <row r="2338">
          <cell r="C2338" t="str">
            <v>IMPERMEABILIZACAO DE SUPERFICIE COM ARGAMASSA DE CIMENTO E AREIA (GROSSA), TRACO 1:4, COM ADITIVO IMPERMEABILIZANTE, E=2 CM</v>
          </cell>
          <cell r="D2338" t="str">
            <v>M2</v>
          </cell>
          <cell r="E2338">
            <v>6.61</v>
          </cell>
          <cell r="F2338">
            <v>16.850000000000001</v>
          </cell>
          <cell r="G2338">
            <v>23.46</v>
          </cell>
          <cell r="H2338">
            <v>1.7</v>
          </cell>
        </row>
        <row r="2339">
          <cell r="C2339" t="str">
            <v>IMPERMEABILIZACAO COM LONAS</v>
          </cell>
          <cell r="E2339" t="str">
            <v/>
          </cell>
          <cell r="F2339" t="str">
            <v/>
          </cell>
          <cell r="G2339" t="str">
            <v/>
          </cell>
        </row>
        <row r="2340">
          <cell r="C2340" t="str">
            <v>FORNECIMENTO/INSTALACAO LONA PLASTICA PRETA, PARA IMPERMEABILIZACAO, ESPESSURA 150 MICRAS.</v>
          </cell>
          <cell r="D2340" t="str">
            <v>M2</v>
          </cell>
          <cell r="E2340">
            <v>1.35</v>
          </cell>
          <cell r="F2340">
            <v>2.37</v>
          </cell>
          <cell r="G2340">
            <v>3.72</v>
          </cell>
          <cell r="H2340">
            <v>0.2</v>
          </cell>
        </row>
        <row r="2341">
          <cell r="C2341" t="str">
            <v>IMPERMEABILIZACAO COM MANTAS</v>
          </cell>
          <cell r="E2341" t="str">
            <v/>
          </cell>
          <cell r="F2341" t="str">
            <v/>
          </cell>
          <cell r="G2341" t="str">
            <v/>
          </cell>
        </row>
        <row r="2342">
          <cell r="C2342" t="str">
            <v>IMPERMEABILIZACAO DE SUPERFICIE COM MANTA ASFALTICA PROTEGIDA COM FILME DE ALUMINIO GOFRADO (DE ESPESSURA 0,8MM), INCLUSA APLICACAO DE EMULSAO ASFALTICA, E=3MM.</v>
          </cell>
          <cell r="D2342" t="str">
            <v>M2</v>
          </cell>
          <cell r="E2342">
            <v>29.88</v>
          </cell>
          <cell r="F2342">
            <v>21.74</v>
          </cell>
          <cell r="G2342">
            <v>51.62</v>
          </cell>
          <cell r="H2342">
            <v>2.1800000000000002</v>
          </cell>
        </row>
        <row r="2343">
          <cell r="C2343" t="str">
            <v>IMPERMEABILIZACAO DE SUPERFICIE COM MANTA BUTILICA, INCLUSAS CINTA DE CALDEACAO E COLA ADESIVA, E=0,8MM.</v>
          </cell>
          <cell r="D2343" t="str">
            <v>M2</v>
          </cell>
          <cell r="E2343">
            <v>60.92</v>
          </cell>
          <cell r="F2343">
            <v>24.28</v>
          </cell>
          <cell r="G2343">
            <v>85.2</v>
          </cell>
          <cell r="H2343">
            <v>2.4</v>
          </cell>
        </row>
        <row r="2344">
          <cell r="C2344" t="str">
            <v>IMPERMEABILIZACAO COM MANTA ASFALTICA TIPO TORODIM 3MM</v>
          </cell>
          <cell r="D2344" t="str">
            <v>M2</v>
          </cell>
          <cell r="E2344">
            <v>30.13</v>
          </cell>
          <cell r="F2344">
            <v>1.17</v>
          </cell>
          <cell r="G2344">
            <v>31.3</v>
          </cell>
          <cell r="H2344">
            <v>0.14000000000000001</v>
          </cell>
        </row>
        <row r="2345">
          <cell r="C2345" t="str">
            <v>IMPERMEABILIZACAO DE SUPERFICIE COM GEOMEMBRANA (MANTA TERMOPLASTICA LISA) TIPO PEAD, E=2MM.</v>
          </cell>
          <cell r="D2345" t="str">
            <v>M2</v>
          </cell>
          <cell r="E2345">
            <v>23.86</v>
          </cell>
          <cell r="F2345">
            <v>4.05</v>
          </cell>
          <cell r="G2345">
            <v>27.91</v>
          </cell>
          <cell r="H2345">
            <v>0.4</v>
          </cell>
        </row>
        <row r="2346">
          <cell r="C2346" t="str">
            <v>IMPERMEABILIZACAO DE SUPERFICIE COM MANTA ASFALTICA (COM POLIMEROS TIPO APP), E=3 MM</v>
          </cell>
          <cell r="D2346" t="str">
            <v>M2</v>
          </cell>
          <cell r="E2346">
            <v>35.729999999999997</v>
          </cell>
          <cell r="F2346">
            <v>9.66</v>
          </cell>
          <cell r="G2346">
            <v>45.39</v>
          </cell>
          <cell r="H2346">
            <v>0.9</v>
          </cell>
        </row>
        <row r="2347">
          <cell r="C2347" t="str">
            <v>IMPERMEABILIZACAO DE SUPERFICIE COM MANTA ASFALTICA (COM POLIMEROS TIPO APP), E=4 MM</v>
          </cell>
          <cell r="D2347" t="str">
            <v>M2</v>
          </cell>
          <cell r="E2347">
            <v>39.799999999999997</v>
          </cell>
          <cell r="F2347">
            <v>13.24</v>
          </cell>
          <cell r="G2347">
            <v>53.04</v>
          </cell>
          <cell r="H2347">
            <v>1.2</v>
          </cell>
        </row>
        <row r="2348">
          <cell r="C2348" t="str">
            <v>IMPERMEABILIZACAO COM FELTRO ASFALTICO BETUMINADO, NUM 15</v>
          </cell>
          <cell r="D2348" t="str">
            <v>M2</v>
          </cell>
          <cell r="E2348">
            <v>11.97</v>
          </cell>
          <cell r="F2348">
            <v>15.49</v>
          </cell>
          <cell r="G2348">
            <v>27.46</v>
          </cell>
          <cell r="H2348">
            <v>1.3</v>
          </cell>
        </row>
        <row r="2349">
          <cell r="C2349" t="str">
            <v>IMPERMEABILIZACAO COM CIMENTO CRISTALIZANTE</v>
          </cell>
          <cell r="E2349" t="str">
            <v/>
          </cell>
          <cell r="F2349" t="str">
            <v/>
          </cell>
          <cell r="G2349" t="str">
            <v/>
          </cell>
        </row>
        <row r="2350">
          <cell r="C2350" t="str">
            <v>IMPERMEABILIZACAO DE SUPERFICIE COM CIMENTO ESPECIAL CRISTALIZANTE COM ADESIVO LIQUIDO DE ALTA PERFORMANCE A BASE DE RESINA ACRILICA, UMA DEMAO.</v>
          </cell>
          <cell r="D2350" t="str">
            <v>M2</v>
          </cell>
          <cell r="E2350">
            <v>5.34</v>
          </cell>
          <cell r="F2350">
            <v>11.84</v>
          </cell>
          <cell r="G2350">
            <v>17.18</v>
          </cell>
          <cell r="H2350">
            <v>1</v>
          </cell>
        </row>
        <row r="2351">
          <cell r="C2351" t="str">
            <v>IMPERMEABILIZACAO DE SUPERFICIE COM EMULSAO ACRILICA E SELADOR.</v>
          </cell>
          <cell r="D2351" t="str">
            <v>M2</v>
          </cell>
          <cell r="E2351">
            <v>24.11</v>
          </cell>
          <cell r="F2351">
            <v>18.940000000000001</v>
          </cell>
          <cell r="G2351">
            <v>43.05</v>
          </cell>
          <cell r="H2351">
            <v>1.6</v>
          </cell>
        </row>
        <row r="2352">
          <cell r="C2352" t="str">
            <v>IMPERMEABILIZACAO DE ESTRUTURAS ENTERRADAS COM CIMENTO CRISTALIZANTE E EMULSAO ADESIVA, ATE 7M DE PROFUNDIDADE.</v>
          </cell>
          <cell r="D2352" t="str">
            <v>M2</v>
          </cell>
          <cell r="E2352">
            <v>9.61</v>
          </cell>
          <cell r="F2352">
            <v>23.68</v>
          </cell>
          <cell r="G2352">
            <v>33.29</v>
          </cell>
          <cell r="H2352">
            <v>2</v>
          </cell>
        </row>
        <row r="2353">
          <cell r="C2353" t="str">
            <v>IMPERMEABILIZACAO DE SUPERFICIE COM CIMENTO IMPERMEABILIZANTE DE PEGA ULTRA RAPIDA, TRACO 1:1, E=0,5 CM</v>
          </cell>
          <cell r="D2353" t="str">
            <v>M2</v>
          </cell>
          <cell r="E2353">
            <v>17.7</v>
          </cell>
          <cell r="F2353">
            <v>12.13</v>
          </cell>
          <cell r="G2353">
            <v>29.83</v>
          </cell>
          <cell r="H2353">
            <v>1.2</v>
          </cell>
        </row>
        <row r="2354">
          <cell r="C2354" t="str">
            <v>IMPERMEABILIZACAO COM PINTURAS</v>
          </cell>
          <cell r="E2354" t="str">
            <v/>
          </cell>
          <cell r="F2354" t="str">
            <v/>
          </cell>
          <cell r="G2354" t="str">
            <v/>
          </cell>
        </row>
        <row r="2355">
          <cell r="C2355" t="str">
            <v>IMPERMEABILIZACAO DE SUPERFICIE COM REVESTIMENTO BICOMPONENTE SEMI FLEXIVEL.</v>
          </cell>
          <cell r="D2355" t="str">
            <v>M2</v>
          </cell>
          <cell r="E2355">
            <v>3.11</v>
          </cell>
          <cell r="F2355">
            <v>3.21</v>
          </cell>
          <cell r="G2355">
            <v>6.32</v>
          </cell>
          <cell r="H2355">
            <v>0.3</v>
          </cell>
        </row>
        <row r="2356">
          <cell r="C2356" t="str">
            <v>IMPERMEABILIZACAO DE SUPERFICIE COM ASFALTO ELASTOMERICO, INCLUSOS PRI MER E VEU DE POLIESTER.</v>
          </cell>
          <cell r="D2356" t="str">
            <v>M2</v>
          </cell>
          <cell r="E2356">
            <v>38.79</v>
          </cell>
          <cell r="F2356">
            <v>14.31</v>
          </cell>
          <cell r="G2356">
            <v>53.1</v>
          </cell>
          <cell r="H2356">
            <v>1.5</v>
          </cell>
        </row>
        <row r="2357">
          <cell r="C2357" t="str">
            <v>IMPERMEABILIZACAO DE SUPERFICIE COM EMULSAO ACRILICA SOBRE CIMENTO CRI STALIZANTE, INCLUSO VEU DE FIBRA DE VIDRO.</v>
          </cell>
          <cell r="D2357" t="str">
            <v>M2</v>
          </cell>
          <cell r="E2357">
            <v>17.7</v>
          </cell>
          <cell r="F2357">
            <v>22.6</v>
          </cell>
          <cell r="G2357">
            <v>40.299999999999997</v>
          </cell>
          <cell r="H2357">
            <v>2.2000000000000002</v>
          </cell>
        </row>
        <row r="2358">
          <cell r="C2358" t="str">
            <v>IMPERMEABILIZACAO DE SUPERFICIE COM EMULSAO ACRILICA ESTILENADA COM TELA SOBRE CIMENTO CRISTALIZANTE, INCLUSO EMULSAO ADESIVA DE BASE ACRILICA.</v>
          </cell>
          <cell r="D2358" t="str">
            <v>M2</v>
          </cell>
          <cell r="E2358">
            <v>43</v>
          </cell>
          <cell r="F2358">
            <v>22.6</v>
          </cell>
          <cell r="G2358">
            <v>65.599999999999994</v>
          </cell>
          <cell r="H2358">
            <v>2.2000000000000002</v>
          </cell>
        </row>
        <row r="2359">
          <cell r="C2359" t="str">
            <v>IMPERMEABILIZACAO DE SUPERFICIE COM ASFALTO ELASTOMERICO, INCLUSOS PRIMER E VEU DE FIBRA DE VIDRO.</v>
          </cell>
          <cell r="D2359" t="str">
            <v>M2</v>
          </cell>
          <cell r="E2359">
            <v>47.31</v>
          </cell>
          <cell r="F2359">
            <v>24.28</v>
          </cell>
          <cell r="G2359">
            <v>71.59</v>
          </cell>
          <cell r="H2359">
            <v>2.4</v>
          </cell>
        </row>
        <row r="2360">
          <cell r="C2360" t="str">
            <v>IMPERMEABILIZACAO DE SUPERFICIE, COM IMPERMEABILIZANTE FLEXIVEL A BASE DE ELASTOMERO</v>
          </cell>
          <cell r="D2360" t="str">
            <v>M2</v>
          </cell>
          <cell r="E2360">
            <v>16.62</v>
          </cell>
          <cell r="F2360">
            <v>18.940000000000001</v>
          </cell>
          <cell r="G2360">
            <v>35.56</v>
          </cell>
          <cell r="H2360">
            <v>1.6</v>
          </cell>
        </row>
        <row r="2361">
          <cell r="C2361" t="str">
            <v>IMPERMEABILIZACAO DE SUPERFICIE, COM IMPERMEABILIZANTE FLEXIVEL A BASE ACRILICA.</v>
          </cell>
          <cell r="D2361" t="str">
            <v>M2</v>
          </cell>
          <cell r="E2361">
            <v>95.22</v>
          </cell>
          <cell r="F2361">
            <v>53.88</v>
          </cell>
          <cell r="G2361">
            <v>149.1</v>
          </cell>
          <cell r="H2361">
            <v>5.04</v>
          </cell>
        </row>
        <row r="2362">
          <cell r="C2362" t="str">
            <v>IMPERMEABILIZACAO DE SUPERFICIE, COM ASFALTO ELASTOMERICO.</v>
          </cell>
          <cell r="D2362" t="str">
            <v>M2</v>
          </cell>
          <cell r="E2362">
            <v>7.04</v>
          </cell>
          <cell r="F2362">
            <v>15.2</v>
          </cell>
          <cell r="G2362">
            <v>22.24</v>
          </cell>
          <cell r="H2362">
            <v>1.4</v>
          </cell>
        </row>
        <row r="2363">
          <cell r="C2363" t="str">
            <v>IMPERMEABILIZACAO DE ESTRUTURAS ENTERRADAS, COM TINTA ASFALTICA, DUAS DEMAOS.</v>
          </cell>
          <cell r="D2363" t="str">
            <v>M2</v>
          </cell>
          <cell r="E2363">
            <v>2.2599999999999998</v>
          </cell>
          <cell r="F2363">
            <v>3.36</v>
          </cell>
          <cell r="G2363">
            <v>5.62</v>
          </cell>
          <cell r="H2363">
            <v>0.4</v>
          </cell>
        </row>
        <row r="2364">
          <cell r="C2364" t="str">
            <v>IMPERMEABILIZACAO COM PINTURA A BASE DE RESINA EPOXI ALCATRAO, UMA DEMAO.</v>
          </cell>
          <cell r="D2364" t="str">
            <v>M2</v>
          </cell>
          <cell r="E2364">
            <v>7.5</v>
          </cell>
          <cell r="F2364">
            <v>9.6199999999999992</v>
          </cell>
          <cell r="G2364">
            <v>17.12</v>
          </cell>
          <cell r="H2364">
            <v>0.9</v>
          </cell>
        </row>
        <row r="2365">
          <cell r="C2365" t="str">
            <v>IMPERMEABILIZACAO COM PINTURA A BASE DE RESINA EPOXI ALCATRAO, DUAS DEMAOS.</v>
          </cell>
          <cell r="D2365" t="str">
            <v>M2</v>
          </cell>
          <cell r="E2365">
            <v>13.82</v>
          </cell>
          <cell r="F2365">
            <v>19.239999999999998</v>
          </cell>
          <cell r="G2365">
            <v>33.06</v>
          </cell>
          <cell r="H2365">
            <v>1.8</v>
          </cell>
        </row>
        <row r="2366">
          <cell r="C2366" t="str">
            <v>IMPERMEABILIZACAO CALHAS/LAJES DESCOBERTA C/3 DEMAOS VEDAPREN PRETO</v>
          </cell>
          <cell r="D2366" t="str">
            <v>M2</v>
          </cell>
          <cell r="E2366">
            <v>7.04</v>
          </cell>
          <cell r="F2366">
            <v>15.2</v>
          </cell>
          <cell r="G2366">
            <v>22.24</v>
          </cell>
          <cell r="H2366">
            <v>1.4</v>
          </cell>
        </row>
        <row r="2367">
          <cell r="C2367" t="str">
            <v>IMPERMEABILIZACAO DE SUPERFICIE COM EMULSAO ASFALTICA COM ELASTOMERO, INCLUSOS PRIMER E VEU DE POLIESTER</v>
          </cell>
          <cell r="D2367" t="str">
            <v>M2</v>
          </cell>
          <cell r="E2367">
            <v>38.119999999999997</v>
          </cell>
          <cell r="F2367">
            <v>16.11</v>
          </cell>
          <cell r="G2367">
            <v>54.23</v>
          </cell>
          <cell r="H2367">
            <v>1.5</v>
          </cell>
        </row>
        <row r="2368">
          <cell r="C2368" t="str">
            <v>IMPERMEABILIZACAO DE SUPERFICIE COM EMULSAO ASFALTICA A BASE D'AGUA</v>
          </cell>
          <cell r="D2368" t="str">
            <v>M2</v>
          </cell>
          <cell r="E2368">
            <v>6.38</v>
          </cell>
          <cell r="F2368">
            <v>8.1</v>
          </cell>
          <cell r="G2368">
            <v>14.48</v>
          </cell>
          <cell r="H2368">
            <v>0.8</v>
          </cell>
        </row>
        <row r="2369">
          <cell r="C2369" t="str">
            <v>MASTIQUES E SELANTES</v>
          </cell>
          <cell r="E2369" t="str">
            <v/>
          </cell>
          <cell r="F2369" t="str">
            <v/>
          </cell>
          <cell r="G2369" t="str">
            <v/>
          </cell>
        </row>
        <row r="2370">
          <cell r="C2370" t="str">
            <v>IMPERMEABILIZACAO DE SUPERFICIE COM MASTIQUE BETUMINOSO A FRIO, POR METRO.</v>
          </cell>
          <cell r="D2370" t="str">
            <v>M</v>
          </cell>
          <cell r="E2370">
            <v>15.14</v>
          </cell>
          <cell r="F2370">
            <v>11.45</v>
          </cell>
          <cell r="G2370">
            <v>26.59</v>
          </cell>
          <cell r="H2370">
            <v>1.2</v>
          </cell>
        </row>
        <row r="2371">
          <cell r="C2371" t="str">
            <v>IMPERMEABILIZACAO DE SUPERFICIE COM MASTIQUE BETUMINOSO A FRIO, POR AREA.</v>
          </cell>
          <cell r="D2371" t="str">
            <v>M2</v>
          </cell>
          <cell r="E2371">
            <v>50.87</v>
          </cell>
          <cell r="F2371">
            <v>38.07</v>
          </cell>
          <cell r="G2371">
            <v>88.94</v>
          </cell>
          <cell r="H2371">
            <v>3.99</v>
          </cell>
        </row>
        <row r="2372">
          <cell r="C2372" t="str">
            <v>IMPERMEABILIZACAO DE SUPERFICIE COM MASTIQUE ELASTICO A BASE DE SILICONE, POR VOLUME.</v>
          </cell>
          <cell r="D2372" t="str">
            <v>DM3</v>
          </cell>
          <cell r="E2372">
            <v>61.55</v>
          </cell>
          <cell r="F2372">
            <v>3.91</v>
          </cell>
          <cell r="G2372">
            <v>65.459999999999994</v>
          </cell>
          <cell r="H2372">
            <v>0.33</v>
          </cell>
        </row>
        <row r="2373">
          <cell r="C2373" t="str">
            <v>JUNTA DE DILATACÃO</v>
          </cell>
          <cell r="E2373" t="str">
            <v/>
          </cell>
          <cell r="F2373" t="str">
            <v/>
          </cell>
          <cell r="G2373" t="str">
            <v/>
          </cell>
        </row>
        <row r="2374">
          <cell r="C2374" t="str">
            <v>JUNTA DE DILATACAO PARA IMPERMEABILIZACAO, COM SELANTE ELASTICO MONOCOMPONENTE A BASE DE POLIURETANO, DIMENSOES 1X1CM.</v>
          </cell>
          <cell r="D2374" t="str">
            <v>M</v>
          </cell>
          <cell r="E2374">
            <v>13.38</v>
          </cell>
          <cell r="F2374">
            <v>5.58</v>
          </cell>
          <cell r="G2374">
            <v>18.96</v>
          </cell>
          <cell r="H2374">
            <v>0.5</v>
          </cell>
        </row>
        <row r="2375">
          <cell r="C2375" t="str">
            <v>JUNTA DE DILATACAO PARA IMPERMEABILIZACAO, COM ASFALTO OXIDADO APLICAD O A QUENTE, DIMENSOES 2X2 CM</v>
          </cell>
          <cell r="D2375" t="str">
            <v>M</v>
          </cell>
          <cell r="E2375">
            <v>2.78</v>
          </cell>
          <cell r="F2375">
            <v>9.2899999999999991</v>
          </cell>
          <cell r="G2375">
            <v>12.07</v>
          </cell>
          <cell r="H2375">
            <v>0.78</v>
          </cell>
        </row>
        <row r="2376">
          <cell r="C2376" t="str">
            <v>JUNTA DE DILATACAO ELASTICA (PVC) O - 220/6 PRESSAO ATE 30 MCA</v>
          </cell>
          <cell r="D2376" t="str">
            <v>M</v>
          </cell>
          <cell r="E2376">
            <v>107.48</v>
          </cell>
          <cell r="F2376">
            <v>2.4300000000000002</v>
          </cell>
          <cell r="G2376">
            <v>109.91</v>
          </cell>
          <cell r="H2376">
            <v>0.24</v>
          </cell>
        </row>
        <row r="2377">
          <cell r="C2377" t="str">
            <v>PROTECAO MECANICA</v>
          </cell>
          <cell r="E2377" t="str">
            <v/>
          </cell>
          <cell r="F2377" t="str">
            <v/>
          </cell>
          <cell r="G2377" t="str">
            <v/>
          </cell>
        </row>
        <row r="2378">
          <cell r="C2378" t="str">
            <v>PROTECAO MECANICA DE SUPERFICIE COM ARGAMASSA DE CIMENTO E AREIA, TRACO 1:3, E=2CM.</v>
          </cell>
          <cell r="D2378" t="str">
            <v>M2</v>
          </cell>
          <cell r="E2378">
            <v>5.68</v>
          </cell>
          <cell r="F2378">
            <v>5.81</v>
          </cell>
          <cell r="G2378">
            <v>11.49</v>
          </cell>
          <cell r="H2378">
            <v>0.59919999999999995</v>
          </cell>
        </row>
        <row r="2379">
          <cell r="C2379" t="str">
            <v>PROTECAO MECANICA DE SUPERFICIE COM ARGAMASSA DE CIMENTO E AREIA, TRACO 1:7 CM, E=3 CM</v>
          </cell>
          <cell r="D2379" t="str">
            <v>M2</v>
          </cell>
          <cell r="E2379">
            <v>4.84</v>
          </cell>
          <cell r="F2379">
            <v>12.64</v>
          </cell>
          <cell r="G2379">
            <v>17.48</v>
          </cell>
          <cell r="H2379">
            <v>1.3</v>
          </cell>
        </row>
        <row r="2380">
          <cell r="C2380" t="str">
            <v>PROTECAO MECANICA DE SUPERFICIE COM ARGAMASSA DE CIMENTO E AREIA, TRACO 1:4, E=0,5 CM</v>
          </cell>
          <cell r="D2380" t="str">
            <v>M2</v>
          </cell>
          <cell r="E2380">
            <v>1.65</v>
          </cell>
          <cell r="F2380">
            <v>10.54</v>
          </cell>
          <cell r="G2380">
            <v>12.19</v>
          </cell>
          <cell r="H2380">
            <v>1.05</v>
          </cell>
        </row>
        <row r="2381">
          <cell r="C2381" t="str">
            <v>PROTECAO MECANICA DE SUPERFICIE COM ARGAMASSA DE CIMENTO E AREIA, TRACO 1:4, E=2 CM</v>
          </cell>
          <cell r="D2381" t="str">
            <v>M2</v>
          </cell>
          <cell r="E2381">
            <v>4.6100000000000003</v>
          </cell>
          <cell r="F2381">
            <v>11.8</v>
          </cell>
          <cell r="G2381">
            <v>16.41</v>
          </cell>
          <cell r="H2381">
            <v>1.2</v>
          </cell>
        </row>
        <row r="2382">
          <cell r="C2382" t="str">
            <v>PROTECAO MECANICA DE SUPERFICIE COM ARGAMASSA DE CIMENTO E AREIA, TRACO 1:7, E=1,5 CM</v>
          </cell>
          <cell r="D2382" t="str">
            <v>M2</v>
          </cell>
          <cell r="E2382">
            <v>2.42</v>
          </cell>
          <cell r="F2382">
            <v>11.38</v>
          </cell>
          <cell r="G2382">
            <v>13.8</v>
          </cell>
          <cell r="H2382">
            <v>2.5</v>
          </cell>
        </row>
        <row r="2383">
          <cell r="C2383" t="str">
            <v>PROTECAO MECANICA DE SUPERFICIE COM ARGAMASSA DE CIMENTO E AREIA, TRACO 1:3, E=2 CM</v>
          </cell>
          <cell r="D2383" t="str">
            <v>M2</v>
          </cell>
          <cell r="E2383">
            <v>5.48</v>
          </cell>
          <cell r="F2383">
            <v>11.8</v>
          </cell>
          <cell r="G2383">
            <v>17.28</v>
          </cell>
          <cell r="H2383">
            <v>1.2</v>
          </cell>
        </row>
        <row r="2384">
          <cell r="C2384" t="str">
            <v>PROTECAO MECANICA DE SUPERFICIE COM ARGAMASSA DE CIMENTO E AREIA, TRACO 1:3, E=2,5 CM</v>
          </cell>
          <cell r="D2384" t="str">
            <v>M2</v>
          </cell>
          <cell r="E2384">
            <v>6.85</v>
          </cell>
          <cell r="F2384">
            <v>12.22</v>
          </cell>
          <cell r="G2384">
            <v>19.07</v>
          </cell>
          <cell r="H2384">
            <v>1.2</v>
          </cell>
        </row>
        <row r="2385">
          <cell r="C2385" t="str">
            <v>PROTECAO MECANICA DE SUPERFICIE COM ARGAMASSA DE CIMENTO E AREIA, TRACO 1:2, E=3 CM</v>
          </cell>
          <cell r="D2385" t="str">
            <v>M2</v>
          </cell>
          <cell r="E2385">
            <v>10.34</v>
          </cell>
          <cell r="F2385">
            <v>12.64</v>
          </cell>
          <cell r="G2385">
            <v>22.98</v>
          </cell>
          <cell r="H2385">
            <v>1.3</v>
          </cell>
        </row>
        <row r="2386">
          <cell r="C2386" t="str">
            <v>PROTECAO MECANICA DE SUPERFICIE COM ARGAMASSA DE CIMENTO E AREIA, TRACO 1:5, E=1,5 CM</v>
          </cell>
          <cell r="D2386" t="str">
            <v>M2</v>
          </cell>
          <cell r="E2386">
            <v>4.96</v>
          </cell>
          <cell r="F2386">
            <v>11.38</v>
          </cell>
          <cell r="G2386">
            <v>16.34</v>
          </cell>
          <cell r="H2386">
            <v>1.1000000000000001</v>
          </cell>
        </row>
        <row r="2387">
          <cell r="C2387" t="str">
            <v>PROTECAO MECANICA DE SUPERFICIE COM ARGAMASSA DE CIMENTO E AREIA, TRACO 1:6, E=1,5 CM</v>
          </cell>
          <cell r="D2387" t="str">
            <v>M2</v>
          </cell>
          <cell r="E2387">
            <v>2.65</v>
          </cell>
          <cell r="F2387">
            <v>11.38</v>
          </cell>
          <cell r="G2387">
            <v>14.03</v>
          </cell>
          <cell r="H2387">
            <v>1.1000000000000001</v>
          </cell>
        </row>
        <row r="2388">
          <cell r="C2388" t="str">
            <v>PROTECAO MECANICA DE SUPERFICIE COM ARGAMASSA DE CIMENTO E AREIA, TRACO 1:3, JUNTA BATIDA, E=3 CM</v>
          </cell>
          <cell r="D2388" t="str">
            <v>M2</v>
          </cell>
          <cell r="E2388">
            <v>8.2200000000000006</v>
          </cell>
          <cell r="F2388">
            <v>15.15</v>
          </cell>
          <cell r="G2388">
            <v>23.37</v>
          </cell>
          <cell r="H2388">
            <v>1.6</v>
          </cell>
        </row>
        <row r="2389">
          <cell r="C2389" t="str">
            <v>PROTECAO MECANICA DE SUPERFICIE COM ARGAMASSA DE CIMENTO E AREIA, TRACO 1:6, E=2 CM</v>
          </cell>
          <cell r="D2389" t="str">
            <v>M2</v>
          </cell>
          <cell r="E2389">
            <v>3.54</v>
          </cell>
          <cell r="F2389">
            <v>11.8</v>
          </cell>
          <cell r="G2389">
            <v>15.34</v>
          </cell>
          <cell r="H2389">
            <v>1.3</v>
          </cell>
        </row>
        <row r="2390">
          <cell r="C2390" t="str">
            <v>PEITORIL</v>
          </cell>
          <cell r="E2390" t="str">
            <v/>
          </cell>
          <cell r="F2390" t="str">
            <v/>
          </cell>
          <cell r="G2390" t="str">
            <v/>
          </cell>
        </row>
        <row r="2391">
          <cell r="C2391" t="str">
            <v>PEITORIL EM ARDOSIA, LARGURA 15CM</v>
          </cell>
          <cell r="D2391" t="str">
            <v>M</v>
          </cell>
          <cell r="E2391">
            <v>2.2200000000000002</v>
          </cell>
          <cell r="F2391">
            <v>0.66</v>
          </cell>
          <cell r="G2391">
            <v>2.88</v>
          </cell>
          <cell r="H2391">
            <v>7.8E-2</v>
          </cell>
        </row>
        <row r="2392">
          <cell r="C2392" t="str">
            <v>PEITORIL CERAMICO COM LARGURA DE 15CM, ASSENTADO COM ARGAMASSA TRACO 1:3 (CIMENTO E AREIA GROSSA), PREPARO MANUAL DA ARGAMASSA</v>
          </cell>
          <cell r="D2392" t="str">
            <v>M</v>
          </cell>
          <cell r="E2392">
            <v>12.33</v>
          </cell>
          <cell r="F2392">
            <v>14.49</v>
          </cell>
          <cell r="G2392">
            <v>26.82</v>
          </cell>
          <cell r="H2392">
            <v>1.48</v>
          </cell>
        </row>
        <row r="2393">
          <cell r="C2393" t="str">
            <v>PEITORIL EM GRANILITE PREMOLDADO, COMPRIMENTO DE 13 A 20CM, ASSENTADO COM ARGAMASSA TRACO 1:3 (CIMENTO E AREIA MEDIA), PREPARO MANUAL DA ARGAMASSA</v>
          </cell>
          <cell r="D2393" t="str">
            <v>M</v>
          </cell>
          <cell r="E2393">
            <v>61.44</v>
          </cell>
          <cell r="F2393">
            <v>8.3800000000000008</v>
          </cell>
          <cell r="G2393">
            <v>69.819999999999993</v>
          </cell>
          <cell r="H2393">
            <v>0.83299999999999996</v>
          </cell>
        </row>
        <row r="2394">
          <cell r="C2394" t="str">
            <v>PEITORIL EM MARMORE BRANCO, LARGURA DE 15CM, ASSENTADO COM ARGAMASSA TRACO 1:4 (CIMENTO E AREIA MEDIA), PREPARO MANUAL DA ARGAMASSA</v>
          </cell>
          <cell r="D2394" t="str">
            <v>M</v>
          </cell>
          <cell r="E2394">
            <v>65.69</v>
          </cell>
          <cell r="F2394">
            <v>8.35</v>
          </cell>
          <cell r="G2394">
            <v>74.040000000000006</v>
          </cell>
          <cell r="H2394">
            <v>0.83</v>
          </cell>
        </row>
        <row r="2395">
          <cell r="C2395" t="str">
            <v>PEITORIL EM MARMORE BRANCO, LARGURA DE 25CM, ASSENTADO COM ARGAMASSA TRACO 1:3 (CIMENTO E AREIA MEDIA), PREPARO MANUAL DA ARGAMASSA</v>
          </cell>
          <cell r="D2395" t="str">
            <v>M</v>
          </cell>
          <cell r="E2395">
            <v>89.68</v>
          </cell>
          <cell r="F2395">
            <v>12.59</v>
          </cell>
          <cell r="G2395">
            <v>102.27</v>
          </cell>
          <cell r="H2395">
            <v>1.2549999999999999</v>
          </cell>
        </row>
        <row r="2396">
          <cell r="C2396" t="str">
            <v>PEITORIL CIMENTADO LISO 20X3CM TRACO 1:4 (CIMENTO E AREIA)</v>
          </cell>
          <cell r="D2396" t="str">
            <v>M</v>
          </cell>
          <cell r="E2396">
            <v>1.61</v>
          </cell>
          <cell r="F2396">
            <v>12.68</v>
          </cell>
          <cell r="G2396">
            <v>14.29</v>
          </cell>
          <cell r="H2396">
            <v>1.266</v>
          </cell>
        </row>
        <row r="2397">
          <cell r="C2397" t="str">
            <v>REVESTIMENTOS E ISOLAMENTOS DE PAREDES E TETOS</v>
          </cell>
          <cell r="E2397" t="str">
            <v/>
          </cell>
          <cell r="F2397" t="str">
            <v/>
          </cell>
          <cell r="G2397" t="str">
            <v/>
          </cell>
        </row>
        <row r="2398">
          <cell r="C2398" t="str">
            <v>MANUTENCAO / REPAROS - REVESTIMENTOS E ISOLAMENTOS DE PAREDES E TETOS</v>
          </cell>
          <cell r="E2398" t="str">
            <v/>
          </cell>
          <cell r="F2398" t="str">
            <v/>
          </cell>
          <cell r="G2398" t="str">
            <v/>
          </cell>
        </row>
        <row r="2399">
          <cell r="C2399" t="str">
            <v>DEMOLICAO DE REVESTIMENTO DE ARGAMASSA DE CAL E AREIA</v>
          </cell>
          <cell r="D2399" t="str">
            <v>M2</v>
          </cell>
          <cell r="E2399">
            <v>0</v>
          </cell>
          <cell r="F2399">
            <v>4.2</v>
          </cell>
          <cell r="G2399">
            <v>4.2</v>
          </cell>
          <cell r="H2399">
            <v>0.5</v>
          </cell>
        </row>
        <row r="2400">
          <cell r="C2400" t="str">
            <v>DEMOLICAO DE FORRO DE GESSO</v>
          </cell>
          <cell r="D2400" t="str">
            <v>M2</v>
          </cell>
          <cell r="E2400">
            <v>0</v>
          </cell>
          <cell r="F2400">
            <v>2.52</v>
          </cell>
          <cell r="G2400">
            <v>2.52</v>
          </cell>
          <cell r="H2400">
            <v>0.3</v>
          </cell>
        </row>
        <row r="2401">
          <cell r="C2401" t="str">
            <v>DEMOLICAO DE ENTARUGAMENTO DE FORRO</v>
          </cell>
          <cell r="D2401" t="str">
            <v>M2</v>
          </cell>
          <cell r="E2401">
            <v>0</v>
          </cell>
          <cell r="F2401">
            <v>3.36</v>
          </cell>
          <cell r="G2401">
            <v>3.36</v>
          </cell>
          <cell r="H2401">
            <v>0.4</v>
          </cell>
        </row>
        <row r="2402">
          <cell r="C2402" t="str">
            <v>RETIRADA CUIDADOSA DE AZULEJOS/LADRILHOS E ARGAMASSA DE ASSENTAMENTO</v>
          </cell>
          <cell r="D2402" t="str">
            <v>M2</v>
          </cell>
          <cell r="E2402">
            <v>0</v>
          </cell>
          <cell r="F2402">
            <v>30.35</v>
          </cell>
          <cell r="G2402">
            <v>30.35</v>
          </cell>
          <cell r="H2402">
            <v>3</v>
          </cell>
        </row>
        <row r="2403">
          <cell r="C2403" t="str">
            <v>RETIRADA DE ENTARUGAMENTO DE FORRO</v>
          </cell>
          <cell r="D2403" t="str">
            <v>M2</v>
          </cell>
          <cell r="E2403">
            <v>0</v>
          </cell>
          <cell r="F2403">
            <v>8.1</v>
          </cell>
          <cell r="G2403">
            <v>8.1</v>
          </cell>
          <cell r="H2403">
            <v>0.8</v>
          </cell>
        </row>
        <row r="2404">
          <cell r="C2404" t="str">
            <v>RETIRADA DE FORRO DE MADEIRA EM TABUAS</v>
          </cell>
          <cell r="D2404" t="str">
            <v>M2</v>
          </cell>
          <cell r="E2404">
            <v>0</v>
          </cell>
          <cell r="F2404">
            <v>6.57</v>
          </cell>
          <cell r="G2404">
            <v>6.57</v>
          </cell>
          <cell r="H2404">
            <v>0.7</v>
          </cell>
        </row>
        <row r="2405">
          <cell r="C2405" t="str">
            <v>RETIRADA DE FORRO EM REGUAS DE PVC, INCLUSIVE RETIRADA DE PERFIS</v>
          </cell>
          <cell r="D2405" t="str">
            <v>M2</v>
          </cell>
          <cell r="E2405">
            <v>0</v>
          </cell>
          <cell r="F2405">
            <v>4.05</v>
          </cell>
          <cell r="G2405">
            <v>4.05</v>
          </cell>
          <cell r="H2405">
            <v>0.4</v>
          </cell>
        </row>
        <row r="2406">
          <cell r="C2406" t="str">
            <v>RECOLOCACO DE FORROS EM REGUA DE PVC E PERFIS, CONSIDERANDO REAPROVEITAMENTO DO MATERIAL</v>
          </cell>
          <cell r="D2406" t="str">
            <v>M2</v>
          </cell>
          <cell r="E2406">
            <v>0</v>
          </cell>
          <cell r="F2406">
            <v>6.85</v>
          </cell>
          <cell r="G2406">
            <v>6.85</v>
          </cell>
          <cell r="H2406">
            <v>0.6</v>
          </cell>
        </row>
        <row r="2407">
          <cell r="C2407" t="str">
            <v>CHAPISCO</v>
          </cell>
          <cell r="E2407" t="str">
            <v/>
          </cell>
          <cell r="F2407" t="str">
            <v/>
          </cell>
          <cell r="G2407" t="str">
            <v/>
          </cell>
        </row>
        <row r="2408">
          <cell r="C2408" t="str">
            <v>CHAPISCO EM PAREDES TRACO 1:4 (CIMENTO E AREIA), ESPESSURA 0,5CM, PREPARO MECANICO</v>
          </cell>
          <cell r="D2408" t="str">
            <v>M2</v>
          </cell>
          <cell r="E2408">
            <v>1.24</v>
          </cell>
          <cell r="F2408">
            <v>2.17</v>
          </cell>
          <cell r="G2408">
            <v>3.41</v>
          </cell>
          <cell r="H2408">
            <v>0.217</v>
          </cell>
        </row>
        <row r="2409">
          <cell r="C2409" t="str">
            <v>CHAPISCO EM PAREDES TRACO 1:4 (CIMENTO E AREIA), ESPESSURA 0,5CM, PREPARO MANUAL</v>
          </cell>
          <cell r="D2409" t="str">
            <v>M2</v>
          </cell>
          <cell r="E2409">
            <v>1.1499999999999999</v>
          </cell>
          <cell r="F2409">
            <v>2.44</v>
          </cell>
          <cell r="G2409">
            <v>3.59</v>
          </cell>
          <cell r="H2409">
            <v>0.25</v>
          </cell>
        </row>
        <row r="2410">
          <cell r="C2410" t="str">
            <v xml:space="preserve">CHAPISCO TRACO 1:3 (CIMENTO E AREIA), ESPESSURA 0,5CM, PREPARO MANUAL </v>
          </cell>
          <cell r="D2410" t="str">
            <v>M2</v>
          </cell>
          <cell r="E2410">
            <v>1.37</v>
          </cell>
          <cell r="F2410">
            <v>2.44</v>
          </cell>
          <cell r="G2410">
            <v>3.81</v>
          </cell>
          <cell r="H2410">
            <v>0.25</v>
          </cell>
        </row>
        <row r="2411">
          <cell r="C2411" t="str">
            <v>CHAPISCO TRACO 1:3 (CIMENTO E AREIA), ESPESSURA 0,5CM, PREPARO MECANICO, INCLUSO ADITIVO IMPERMEABILIZANTE</v>
          </cell>
          <cell r="D2411" t="str">
            <v>M2</v>
          </cell>
          <cell r="E2411">
            <v>1.68</v>
          </cell>
          <cell r="F2411">
            <v>2.77</v>
          </cell>
          <cell r="G2411">
            <v>4.45</v>
          </cell>
          <cell r="H2411">
            <v>0.28986149999999999</v>
          </cell>
        </row>
        <row r="2412">
          <cell r="C2412" t="str">
            <v>CHAPISCO TRACO 1:4 (CIMENTO E AREIA), ESPESSURA 0,5CM, PREPARO MANUAL, INCLUSO ADITIVO IMPERMEABILIZANTE</v>
          </cell>
          <cell r="D2412" t="str">
            <v>M2</v>
          </cell>
          <cell r="E2412">
            <v>1.65</v>
          </cell>
          <cell r="F2412">
            <v>2.44</v>
          </cell>
          <cell r="G2412">
            <v>4.09</v>
          </cell>
          <cell r="H2412">
            <v>0.25</v>
          </cell>
        </row>
        <row r="2413">
          <cell r="C2413" t="str">
            <v>CHAPISCO TRACO 1:4 (CIMENTO E PEDRISCO), ESPESSURA 0,5CM, PREPARO MANUAL</v>
          </cell>
          <cell r="D2413" t="str">
            <v>M2</v>
          </cell>
          <cell r="E2413">
            <v>0.99</v>
          </cell>
          <cell r="F2413">
            <v>2.36</v>
          </cell>
          <cell r="G2413">
            <v>3.35</v>
          </cell>
          <cell r="H2413">
            <v>0.44</v>
          </cell>
        </row>
        <row r="2414">
          <cell r="C2414" t="str">
            <v>CHAPISCO EM PAREDES TRACO 1:3 (CIMENTO E AREIA), ESPESSURA 0,5CM, PREPARO MECANICO</v>
          </cell>
          <cell r="D2414" t="str">
            <v>M2</v>
          </cell>
          <cell r="E2414">
            <v>1.43</v>
          </cell>
          <cell r="F2414">
            <v>2.27</v>
          </cell>
          <cell r="G2414">
            <v>3.7</v>
          </cell>
          <cell r="H2414">
            <v>0.23</v>
          </cell>
        </row>
        <row r="2415">
          <cell r="C2415" t="str">
            <v>CHAPISCO RUSTICO TRACO 1:3 (CIMENTO E AREIA), ESPESSURA 2CM, PREPARO MANUAL</v>
          </cell>
          <cell r="D2415" t="str">
            <v>M2</v>
          </cell>
          <cell r="E2415">
            <v>5.24</v>
          </cell>
          <cell r="F2415">
            <v>13.81</v>
          </cell>
          <cell r="G2415">
            <v>19.05</v>
          </cell>
          <cell r="H2415">
            <v>1.4</v>
          </cell>
        </row>
        <row r="2416">
          <cell r="C2416" t="str">
            <v>CHAPISCO EM TETOS TRACO 1:3 (CIMENTO E AREIA), ESPESSURA 0,5CM, PREPARO MECANICO</v>
          </cell>
          <cell r="D2416" t="str">
            <v>M2</v>
          </cell>
          <cell r="E2416">
            <v>1.42</v>
          </cell>
          <cell r="F2416">
            <v>2.77</v>
          </cell>
          <cell r="G2416">
            <v>4.1900000000000004</v>
          </cell>
          <cell r="H2416">
            <v>0.53986149999999999</v>
          </cell>
        </row>
        <row r="2417">
          <cell r="C2417" t="str">
            <v>EMBOCO</v>
          </cell>
          <cell r="E2417" t="str">
            <v/>
          </cell>
          <cell r="F2417" t="str">
            <v/>
          </cell>
          <cell r="G2417" t="str">
            <v/>
          </cell>
        </row>
        <row r="2418">
          <cell r="C2418" t="str">
            <v>EMBOCO EM PAREDES INTERNAS TRACO 1:5 (CAL E AREIA MEDIA), ESPESSURA 2,0CM, PREPARO MANUAL</v>
          </cell>
          <cell r="D2418" t="str">
            <v>M2</v>
          </cell>
          <cell r="E2418">
            <v>2.33</v>
          </cell>
          <cell r="F2418">
            <v>13.47</v>
          </cell>
          <cell r="G2418">
            <v>15.8</v>
          </cell>
          <cell r="H2418">
            <v>1.36</v>
          </cell>
        </row>
        <row r="2419">
          <cell r="C2419" t="str">
            <v>EMBOCO TRACO 1:1:4 (CIMENTO, CAL E AREIA), ESPESSURA 2,0CM, PREPARO MECANICO, INCLUSO ADITIVO IMPERMEABILIZANTE</v>
          </cell>
          <cell r="D2419" t="str">
            <v>M2</v>
          </cell>
          <cell r="E2419">
            <v>18.03</v>
          </cell>
          <cell r="F2419">
            <v>13.14</v>
          </cell>
          <cell r="G2419">
            <v>31.17</v>
          </cell>
          <cell r="H2419">
            <v>1.32</v>
          </cell>
        </row>
        <row r="2420">
          <cell r="C2420" t="str">
            <v>EMBOCO TRACO 1:2:11 (CIMENTO, CAL E AREIA), ESPESSURA 2,0CM, PREPARO MECANICO.</v>
          </cell>
          <cell r="D2420" t="str">
            <v>M2</v>
          </cell>
          <cell r="E2420">
            <v>4</v>
          </cell>
          <cell r="F2420">
            <v>13.14</v>
          </cell>
          <cell r="G2420">
            <v>17.14</v>
          </cell>
          <cell r="H2420">
            <v>1.32</v>
          </cell>
        </row>
        <row r="2421">
          <cell r="C2421" t="str">
            <v>EMBOCO PAULISTA (MASSA UNICA) TRACO 1:4 (CIMENTO E AREIA), ESPESSURA 2,0CM, PREPARO MANUAL, INCLUSO ADITIVO IMPERMEABILIZANTE</v>
          </cell>
          <cell r="D2421" t="str">
            <v>M2</v>
          </cell>
          <cell r="E2421">
            <v>6.61</v>
          </cell>
          <cell r="F2421">
            <v>13.81</v>
          </cell>
          <cell r="G2421">
            <v>20.420000000000002</v>
          </cell>
          <cell r="H2421">
            <v>1.4</v>
          </cell>
        </row>
        <row r="2422">
          <cell r="C2422" t="str">
            <v>EMBOCO TRACO 1:7 (CIMENTO E AREIA), ESPESSURA 1,5CM, PREPARO MANUAL</v>
          </cell>
          <cell r="D2422" t="str">
            <v>M2</v>
          </cell>
          <cell r="E2422">
            <v>4.1100000000000003</v>
          </cell>
          <cell r="F2422">
            <v>11.38</v>
          </cell>
          <cell r="G2422">
            <v>15.49</v>
          </cell>
          <cell r="H2422">
            <v>1.1499999999999999</v>
          </cell>
        </row>
        <row r="2423">
          <cell r="C2423" t="str">
            <v>EMBOCO PAULISTA (MASSA UNICA) TRACO 1:6 (CIMENTO E AREIA), ESPESSURA 2,5CM, PREPARO MANUAL</v>
          </cell>
          <cell r="D2423" t="str">
            <v>M2</v>
          </cell>
          <cell r="E2423">
            <v>5.76</v>
          </cell>
          <cell r="F2423">
            <v>16.260000000000002</v>
          </cell>
          <cell r="G2423">
            <v>22.02</v>
          </cell>
          <cell r="H2423">
            <v>1.65</v>
          </cell>
        </row>
        <row r="2424">
          <cell r="C2424" t="str">
            <v>EMBOCO PAULISTA (MASSA UNICA) TRACO 1:2:8 (CIMENTO, CAL E AREIA), ESPESSURA 1,5CM, PREPARO MANUAL</v>
          </cell>
          <cell r="D2424" t="str">
            <v>M2</v>
          </cell>
          <cell r="E2424">
            <v>2.99</v>
          </cell>
          <cell r="F2424">
            <v>11.38</v>
          </cell>
          <cell r="G2424">
            <v>14.37</v>
          </cell>
          <cell r="H2424">
            <v>1.1499999999999999</v>
          </cell>
        </row>
        <row r="2425">
          <cell r="C2425" t="str">
            <v>EMBOCO PAULISTA (MASSA UNICA) TRACO 1:2:8 (CIMENTO, CAL E AREIA), ESPESSURA 2,0CM, PREPARO MANUAL</v>
          </cell>
          <cell r="D2425" t="str">
            <v>M2</v>
          </cell>
          <cell r="E2425">
            <v>3.98</v>
          </cell>
          <cell r="F2425">
            <v>13.81</v>
          </cell>
          <cell r="G2425">
            <v>17.79</v>
          </cell>
          <cell r="H2425">
            <v>1.4</v>
          </cell>
        </row>
        <row r="2426">
          <cell r="C2426" t="str">
            <v>EMBOCO PAULISTA CIMENTO/CAL/AREIA 1:3:10 E=3,0CM</v>
          </cell>
          <cell r="D2426" t="str">
            <v>M2</v>
          </cell>
          <cell r="E2426">
            <v>5.97</v>
          </cell>
          <cell r="F2426">
            <v>18.7</v>
          </cell>
          <cell r="G2426">
            <v>24.67</v>
          </cell>
          <cell r="H2426">
            <v>1.9</v>
          </cell>
        </row>
        <row r="2427">
          <cell r="C2427" t="str">
            <v>EMBOCO PAULISTA (MASSA UNICA) TRACO 1:3 (CIMENTO E AREIA), ESPESSURA 2,0CM, PREPARO MANUAL</v>
          </cell>
          <cell r="D2427" t="str">
            <v>M2</v>
          </cell>
          <cell r="E2427">
            <v>5.48</v>
          </cell>
          <cell r="F2427">
            <v>13.81</v>
          </cell>
          <cell r="G2427">
            <v>19.29</v>
          </cell>
          <cell r="H2427">
            <v>1.4</v>
          </cell>
        </row>
        <row r="2428">
          <cell r="C2428" t="str">
            <v>EMBOCO CIMENTO AREIA 1:4 ESP=1,5CM INCL CHAPISCO 1:3 E=9MM</v>
          </cell>
          <cell r="D2428" t="str">
            <v>M2</v>
          </cell>
          <cell r="E2428">
            <v>6.7</v>
          </cell>
          <cell r="F2428">
            <v>11.57</v>
          </cell>
          <cell r="G2428">
            <v>18.27</v>
          </cell>
          <cell r="H2428">
            <v>1.1469499999999999</v>
          </cell>
        </row>
        <row r="2429">
          <cell r="C2429" t="str">
            <v>EMBOCO EM TETOS TRACO 1:4 (CAL E AREIA MEDIA), ESPESSURA 1,5CM, PREPARO MANUAL</v>
          </cell>
          <cell r="D2429" t="str">
            <v>M2</v>
          </cell>
          <cell r="E2429">
            <v>1.75</v>
          </cell>
          <cell r="F2429">
            <v>15.17</v>
          </cell>
          <cell r="G2429">
            <v>16.920000000000002</v>
          </cell>
          <cell r="H2429">
            <v>1.52</v>
          </cell>
        </row>
        <row r="2430">
          <cell r="C2430" t="str">
            <v>EMBOCO PAULISTA (MASSA UNICA) EM TETOS TRACO 1:2:11 (CIMENTO, CAL E AREIA), ESPESSURA 1,5CM, PREPARO MECANICO.</v>
          </cell>
          <cell r="D2430" t="str">
            <v>M2</v>
          </cell>
          <cell r="E2430">
            <v>3</v>
          </cell>
          <cell r="F2430">
            <v>10.88</v>
          </cell>
          <cell r="G2430">
            <v>13.88</v>
          </cell>
          <cell r="H2430">
            <v>1.0900000000000001</v>
          </cell>
        </row>
        <row r="2431">
          <cell r="C2431" t="str">
            <v>EMBOCO COM ARGAMASSA PRÉ-FABRICADA, ESPESSURA 2,0CM, PREPARO MANUAL DA ARGAMASSA</v>
          </cell>
          <cell r="D2431" t="str">
            <v>M2</v>
          </cell>
          <cell r="E2431">
            <v>11.84</v>
          </cell>
          <cell r="F2431">
            <v>5.47</v>
          </cell>
          <cell r="G2431">
            <v>17.309999999999999</v>
          </cell>
          <cell r="H2431">
            <v>0.54</v>
          </cell>
        </row>
        <row r="2432">
          <cell r="C2432" t="str">
            <v>EMBOCO TRACO 1:3 (CIMENTO E AREIA GROSSA), ESPESSURA 2,5CM COM CORANTE, PREPARO MECÂNICO DA ARGAMASSA</v>
          </cell>
          <cell r="D2432" t="str">
            <v>M2</v>
          </cell>
          <cell r="E2432">
            <v>13.72</v>
          </cell>
          <cell r="F2432">
            <v>17.690000000000001</v>
          </cell>
          <cell r="G2432">
            <v>31.41</v>
          </cell>
          <cell r="H2432">
            <v>1.78</v>
          </cell>
        </row>
        <row r="2433">
          <cell r="C2433" t="str">
            <v>EMBOCO TRACO 1:2:2 (CIMENTO, SAIBRO E AREIA MEDIA), ESPESSURA 2,0CM, PREPARO MANUAL DA ARGAMASSA</v>
          </cell>
          <cell r="D2433" t="str">
            <v>M2</v>
          </cell>
          <cell r="E2433">
            <v>3.29</v>
          </cell>
          <cell r="F2433">
            <v>13.81</v>
          </cell>
          <cell r="G2433">
            <v>17.100000000000001</v>
          </cell>
          <cell r="H2433">
            <v>1.4</v>
          </cell>
        </row>
        <row r="2434">
          <cell r="C2434" t="str">
            <v>EMBOCO PAULISTA (MASSA UNICA) TRACO 1:2:8 (CIMENTO, CAL E AREIA MEDIA), ESPESSURA 2,5CM, PREPARO MANUAL DA ARGAMASSA</v>
          </cell>
          <cell r="D2434" t="str">
            <v>MM2</v>
          </cell>
          <cell r="E2434">
            <v>4.9800000000000004</v>
          </cell>
          <cell r="F2434">
            <v>16.260000000000002</v>
          </cell>
          <cell r="G2434">
            <v>21.24</v>
          </cell>
          <cell r="H2434">
            <v>1.65</v>
          </cell>
        </row>
        <row r="2435">
          <cell r="C2435" t="str">
            <v>EMBOCO TRACO 1:2:2 (CIMENTO, SAIBRO E AREIA MEDIA), ESPESSURA 1,5CM, PREPARO MANUAL DA ARGAMASSA</v>
          </cell>
          <cell r="D2435" t="str">
            <v>M2</v>
          </cell>
          <cell r="E2435">
            <v>2.46</v>
          </cell>
          <cell r="F2435">
            <v>11.38</v>
          </cell>
          <cell r="G2435">
            <v>13.84</v>
          </cell>
          <cell r="H2435">
            <v>1.1499999999999999</v>
          </cell>
        </row>
        <row r="2436">
          <cell r="C2436" t="str">
            <v>EMBOCO PAULISTA (MASSA UNICA) TRACO 1:2:8 (CIMENTO, CAL E AREIA MEDIA), ESPESSURA 1,5CM, INCLUSO ADITIVO IMPERMEABILIZANTE, PREPARO MANUAL DA ARGAMASSA</v>
          </cell>
          <cell r="D2436" t="str">
            <v>M2</v>
          </cell>
          <cell r="E2436">
            <v>4.49</v>
          </cell>
          <cell r="F2436">
            <v>11.38</v>
          </cell>
          <cell r="G2436">
            <v>15.87</v>
          </cell>
          <cell r="H2436">
            <v>1.1499999999999999</v>
          </cell>
        </row>
        <row r="2437">
          <cell r="C2437" t="str">
            <v>REBOCO</v>
          </cell>
          <cell r="E2437" t="str">
            <v/>
          </cell>
          <cell r="F2437" t="str">
            <v/>
          </cell>
          <cell r="G2437" t="str">
            <v/>
          </cell>
        </row>
        <row r="2438">
          <cell r="C2438" t="str">
            <v>REBOCO PARA PAREDES ARGAMASSA TRACO 1:4,5 (CAL E AREIA FINA PENEIRADA), ESPESSURA 0,5CM, PREPARO MECANICO</v>
          </cell>
          <cell r="D2438" t="str">
            <v>M2</v>
          </cell>
          <cell r="E2438">
            <v>0.56000000000000005</v>
          </cell>
          <cell r="F2438">
            <v>10.84</v>
          </cell>
          <cell r="G2438">
            <v>11.4</v>
          </cell>
          <cell r="H2438">
            <v>1.0861229999999999</v>
          </cell>
        </row>
        <row r="2439">
          <cell r="C2439" t="str">
            <v>PASTA DE CIMENTO PORTLAND, ESPESSURA 1MM</v>
          </cell>
          <cell r="D2439" t="str">
            <v>M2</v>
          </cell>
          <cell r="E2439">
            <v>0.56999999999999995</v>
          </cell>
          <cell r="F2439">
            <v>0.08</v>
          </cell>
          <cell r="G2439">
            <v>0.65</v>
          </cell>
          <cell r="H2439">
            <v>0.01</v>
          </cell>
        </row>
        <row r="2440">
          <cell r="C2440" t="str">
            <v xml:space="preserve">REBOCO COM ARGAMASSA PRE-FABRICADA, ESPESSURA 0,5CM, PREPARO MECANICO </v>
          </cell>
          <cell r="D2440" t="str">
            <v>M2</v>
          </cell>
          <cell r="E2440">
            <v>2.59</v>
          </cell>
          <cell r="F2440">
            <v>10.16</v>
          </cell>
          <cell r="G2440">
            <v>12.75</v>
          </cell>
          <cell r="H2440">
            <v>1.0036</v>
          </cell>
        </row>
        <row r="2441">
          <cell r="C2441" t="str">
            <v>REVESTIMENTO DE GESSO EM PAREDES INTERNAS EM BLOCOS DE CONCRETO, ESPESSURA 0,7CM</v>
          </cell>
          <cell r="D2441" t="str">
            <v>M2</v>
          </cell>
          <cell r="E2441">
            <v>3.15</v>
          </cell>
          <cell r="F2441">
            <v>8.02</v>
          </cell>
          <cell r="G2441">
            <v>11.17</v>
          </cell>
          <cell r="H2441">
            <v>0.75</v>
          </cell>
        </row>
        <row r="2442">
          <cell r="C2442" t="str">
            <v>REBOCO PARA PAREDES INTERNAS, ARGAMASSA TRACO 1:2 (CAL E AREIA FINA PENEIRADA), PREPARO MANUAL</v>
          </cell>
          <cell r="D2442" t="str">
            <v>M2</v>
          </cell>
          <cell r="E2442">
            <v>0.73</v>
          </cell>
          <cell r="F2442">
            <v>9.74</v>
          </cell>
          <cell r="G2442">
            <v>10.47</v>
          </cell>
          <cell r="H2442">
            <v>0.927369</v>
          </cell>
        </row>
        <row r="2443">
          <cell r="C2443" t="str">
            <v>REBOCO COM ARGAMASSA PRÉ-FABRICADA, ACABAMENTO CAMURCADO, ESPESSURA 0,3CM, PREPARO MANUAL</v>
          </cell>
          <cell r="D2443" t="str">
            <v>M2</v>
          </cell>
          <cell r="E2443">
            <v>1.35</v>
          </cell>
          <cell r="F2443">
            <v>14.16</v>
          </cell>
          <cell r="G2443">
            <v>15.51</v>
          </cell>
          <cell r="H2443">
            <v>1.4</v>
          </cell>
        </row>
        <row r="2444">
          <cell r="C2444" t="str">
            <v>REBOCO COM ARGAMASSA PRÉ-FABRICADA, ACABAMENTO FRISADO, ESPESSURA 0,7CM, PREPARO MECANICO</v>
          </cell>
          <cell r="D2444" t="str">
            <v>M2</v>
          </cell>
          <cell r="E2444">
            <v>5.41</v>
          </cell>
          <cell r="F2444">
            <v>41.3</v>
          </cell>
          <cell r="G2444">
            <v>46.71</v>
          </cell>
          <cell r="H2444">
            <v>4.0999999999999996</v>
          </cell>
        </row>
        <row r="2445">
          <cell r="C2445" t="str">
            <v>REBOCO TRACO 1:3 (CIMENTO E AREIA MEDIA NAO PENEIRADA), BASE PARA TINTA EPOXI, PREPARO MANUAL DA ARGAMASSA</v>
          </cell>
          <cell r="D2445" t="str">
            <v>M2</v>
          </cell>
          <cell r="E2445">
            <v>5.68</v>
          </cell>
          <cell r="F2445">
            <v>11.07</v>
          </cell>
          <cell r="G2445">
            <v>16.75</v>
          </cell>
          <cell r="H2445">
            <v>1.0882000000000001</v>
          </cell>
        </row>
        <row r="2446">
          <cell r="C2446" t="str">
            <v>BARRA LISA</v>
          </cell>
          <cell r="E2446" t="str">
            <v/>
          </cell>
          <cell r="F2446" t="str">
            <v/>
          </cell>
          <cell r="G2446" t="str">
            <v/>
          </cell>
        </row>
        <row r="2447">
          <cell r="C2447" t="str">
            <v>BARRA LISA COM ARGAMASSA TRACO 1:4 (CIMENTO E AREIA GROSSA), ESPESSURA 2CM, PREPARO MECANICO, INCLUSO ADITIVO IMPERMEABILIZANTE</v>
          </cell>
          <cell r="D2447" t="str">
            <v>M2</v>
          </cell>
          <cell r="E2447">
            <v>7.3</v>
          </cell>
          <cell r="F2447">
            <v>19.16</v>
          </cell>
          <cell r="G2447">
            <v>26.46</v>
          </cell>
          <cell r="H2447">
            <v>1.8680000000000001</v>
          </cell>
        </row>
        <row r="2448">
          <cell r="C2448" t="str">
            <v>BARRA LISA COM ARGAMASSA TRACO 1:4 (CIMENTO E AREIA GROSSA), ESPESSURA 2CM, PREPARO MECANICO</v>
          </cell>
          <cell r="D2448" t="str">
            <v>M2</v>
          </cell>
          <cell r="E2448">
            <v>5.3</v>
          </cell>
          <cell r="F2448">
            <v>19.16</v>
          </cell>
          <cell r="G2448">
            <v>24.46</v>
          </cell>
          <cell r="H2448">
            <v>1.8680000000000001</v>
          </cell>
        </row>
        <row r="2449">
          <cell r="C2449" t="str">
            <v>BARRA LISA TRACO 1:3 (CIMENTO E AREIA MEDIA), ESPESSURA 1,5CM, PREPARO MANUAL DA ARGAMASSA</v>
          </cell>
          <cell r="D2449" t="str">
            <v>M2</v>
          </cell>
          <cell r="E2449">
            <v>4.55</v>
          </cell>
          <cell r="F2449">
            <v>19.47</v>
          </cell>
          <cell r="G2449">
            <v>24.02</v>
          </cell>
          <cell r="H2449">
            <v>1.95</v>
          </cell>
        </row>
        <row r="2450">
          <cell r="C2450" t="str">
            <v>BARRA LISA TRACO 1:3 (CIMENTO E AREIA MEDIA), ESPESSURA 1,0CM, PREPARO MANUAL DA ARGAMASSA</v>
          </cell>
          <cell r="D2450" t="str">
            <v>M2</v>
          </cell>
          <cell r="E2450">
            <v>3.18</v>
          </cell>
          <cell r="F2450">
            <v>19.05</v>
          </cell>
          <cell r="G2450">
            <v>22.23</v>
          </cell>
          <cell r="H2450">
            <v>1.9</v>
          </cell>
        </row>
        <row r="2451">
          <cell r="C2451" t="str">
            <v>BARRA LISA TRACO 1:4 (CIMENTO E AREIA MEDIA), ESPESSURA 2,0CM, PREPARO MANUAL DA ARGAMASSA</v>
          </cell>
          <cell r="D2451" t="str">
            <v>M2</v>
          </cell>
          <cell r="E2451">
            <v>5.05</v>
          </cell>
          <cell r="F2451">
            <v>21.91</v>
          </cell>
          <cell r="G2451">
            <v>26.96</v>
          </cell>
          <cell r="H2451">
            <v>2.2000000000000002</v>
          </cell>
        </row>
        <row r="2452">
          <cell r="C2452" t="str">
            <v>BARRA LISA TRACO 1:3 (CIMENTO E AREIA MEDIA), ESPESSURA 0,5CM, PREPARO MANUAL DA ARGAMASSA</v>
          </cell>
          <cell r="D2452" t="str">
            <v>M2</v>
          </cell>
          <cell r="E2452">
            <v>1.81</v>
          </cell>
          <cell r="F2452">
            <v>16.600000000000001</v>
          </cell>
          <cell r="G2452">
            <v>18.41</v>
          </cell>
          <cell r="H2452">
            <v>1.65</v>
          </cell>
        </row>
        <row r="2453">
          <cell r="C2453" t="str">
            <v>BARRA LISA TRACO 1:4 (CIMENTO E AREIA MEDIA), COM CORANTE AMARELO, ESPESSURA 2,0CM, PREPARO MANUAL DA ARGAMASSA</v>
          </cell>
          <cell r="D2453" t="str">
            <v>M2</v>
          </cell>
          <cell r="E2453">
            <v>11.45</v>
          </cell>
          <cell r="F2453">
            <v>21.91</v>
          </cell>
          <cell r="G2453">
            <v>33.36</v>
          </cell>
          <cell r="H2453">
            <v>2.2000000000000002</v>
          </cell>
        </row>
        <row r="2454">
          <cell r="C2454" t="str">
            <v>BARRA LISA TRACO 1:3 (CIMENTO E AREIA MEDIA NAO PENEIRADA), INCLUSO ADITIVO IMPERMEABILIZANTE, ESPESSURA 0,5CM, PREPARO MANUAL DA ARGAMASSA</v>
          </cell>
          <cell r="D2454" t="str">
            <v>M2</v>
          </cell>
          <cell r="E2454">
            <v>2.0699999999999998</v>
          </cell>
          <cell r="F2454">
            <v>16.600000000000001</v>
          </cell>
          <cell r="G2454">
            <v>18.670000000000002</v>
          </cell>
          <cell r="H2454">
            <v>1.65</v>
          </cell>
        </row>
        <row r="2455">
          <cell r="C2455" t="str">
            <v>ARGAMASSA PROJETADA</v>
          </cell>
          <cell r="E2455" t="str">
            <v/>
          </cell>
          <cell r="F2455" t="str">
            <v/>
          </cell>
          <cell r="G2455" t="str">
            <v/>
          </cell>
        </row>
        <row r="2456">
          <cell r="C2456" t="str">
            <v>EXECUCAO DE ARGAMASSA PROJETADA, COM CONSUMO DE CIMENTO 400KG/M3</v>
          </cell>
          <cell r="D2456" t="str">
            <v>M3</v>
          </cell>
          <cell r="E2456">
            <v>1304.01</v>
          </cell>
          <cell r="F2456">
            <v>415.88</v>
          </cell>
          <cell r="G2456">
            <v>1719.89</v>
          </cell>
          <cell r="H2456">
            <v>42</v>
          </cell>
        </row>
        <row r="2457">
          <cell r="C2457" t="str">
            <v>AZULEJOS</v>
          </cell>
          <cell r="E2457" t="str">
            <v/>
          </cell>
          <cell r="F2457" t="str">
            <v/>
          </cell>
          <cell r="G2457" t="str">
            <v/>
          </cell>
        </row>
        <row r="2458">
          <cell r="C2458" t="str">
            <v>AZULEJO 2A 15X15CM FIXADO COM ARGAMASSA COLANTE, JUNTAS A PRUMO, REJUNTAMENTO COM CIMENTO BRANCO</v>
          </cell>
          <cell r="D2458" t="str">
            <v>M2</v>
          </cell>
          <cell r="E2458">
            <v>17.38</v>
          </cell>
          <cell r="F2458">
            <v>5.94</v>
          </cell>
          <cell r="G2458">
            <v>23.32</v>
          </cell>
          <cell r="H2458">
            <v>0.56000000000000005</v>
          </cell>
        </row>
        <row r="2459">
          <cell r="C2459" t="str">
            <v>AZULEJO 2A 15X15CM FIXADO COM ARGAMASSA COLANTE, JUNTAS EM AMARRACAO, REJUNTAMENTO COM CIMENTO BRANCO</v>
          </cell>
          <cell r="D2459" t="str">
            <v>M2</v>
          </cell>
          <cell r="E2459">
            <v>17.38</v>
          </cell>
          <cell r="F2459">
            <v>4.88</v>
          </cell>
          <cell r="G2459">
            <v>22.26</v>
          </cell>
          <cell r="H2459">
            <v>0.47</v>
          </cell>
        </row>
        <row r="2460">
          <cell r="C2460" t="str">
            <v>AZULEJO 1A 15X15CM FIXADO ARGAMASSA COLANTE, REJUNTAMENTO COM CIMENTO BRANCO</v>
          </cell>
          <cell r="D2460" t="str">
            <v>M2</v>
          </cell>
          <cell r="E2460">
            <v>20.52</v>
          </cell>
          <cell r="F2460">
            <v>6.27</v>
          </cell>
          <cell r="G2460">
            <v>26.79</v>
          </cell>
          <cell r="H2460">
            <v>0.6</v>
          </cell>
        </row>
        <row r="2461">
          <cell r="C2461" t="str">
            <v>REJUNTAMENTO DE AZULEJO 15X15CM, COM CIMENTO BRANCO, PARA JUNTAS DE ATE 3MM</v>
          </cell>
          <cell r="D2461" t="str">
            <v>M2</v>
          </cell>
          <cell r="E2461">
            <v>0.37</v>
          </cell>
          <cell r="F2461">
            <v>4.6399999999999997</v>
          </cell>
          <cell r="G2461">
            <v>5.01</v>
          </cell>
          <cell r="H2461">
            <v>0.45</v>
          </cell>
        </row>
        <row r="2462">
          <cell r="C2462" t="str">
            <v>PASTILHAS</v>
          </cell>
          <cell r="E2462" t="str">
            <v/>
          </cell>
          <cell r="F2462" t="str">
            <v/>
          </cell>
          <cell r="G2462" t="str">
            <v/>
          </cell>
        </row>
        <row r="2463">
          <cell r="C2463" t="str">
            <v>PASTILHA CERAMICA ESMALTADA QUADRADA 1", FIXADA COM NATA DE CIMENTO, REJUNTAMENTO COM CIMENTO BRANCO, INCLUSO LIMPEZA</v>
          </cell>
          <cell r="D2463" t="str">
            <v>M2</v>
          </cell>
          <cell r="E2463">
            <v>83.69</v>
          </cell>
          <cell r="F2463">
            <v>31.94</v>
          </cell>
          <cell r="G2463">
            <v>115.63</v>
          </cell>
          <cell r="H2463">
            <v>3.19</v>
          </cell>
        </row>
        <row r="2464">
          <cell r="C2464" t="str">
            <v>CERAMICAS</v>
          </cell>
          <cell r="E2464" t="str">
            <v/>
          </cell>
          <cell r="F2464" t="str">
            <v/>
          </cell>
          <cell r="G2464" t="str">
            <v/>
          </cell>
        </row>
        <row r="2465">
          <cell r="C2465" t="str">
            <v>CERAMICA ESMALTADA EM PAREDES 1A, PEI-4, 20X20CM, PADRAO MEDIO, FIXADA COM ARGAMASSA COLANTE E REJUNTAMENTO COM CIMENTO BRANCO</v>
          </cell>
          <cell r="D2465" t="str">
            <v>M2</v>
          </cell>
          <cell r="E2465">
            <v>25.48</v>
          </cell>
          <cell r="F2465">
            <v>6.42</v>
          </cell>
          <cell r="G2465">
            <v>31.9</v>
          </cell>
          <cell r="H2465">
            <v>0.6</v>
          </cell>
        </row>
        <row r="2466">
          <cell r="C2466" t="str">
            <v>CERAMICA ESMALTADA EM PAREDES 1A, PEI-4, 20X20CM, PADRAO ALTO, FIXADA COM ARGAMASSA COLANTE E REJUNTAMENTO COM CIMENTO BRANCO</v>
          </cell>
          <cell r="D2466" t="str">
            <v>M2</v>
          </cell>
          <cell r="E2466">
            <v>26.1</v>
          </cell>
          <cell r="F2466">
            <v>6.42</v>
          </cell>
          <cell r="G2466">
            <v>32.520000000000003</v>
          </cell>
          <cell r="H2466">
            <v>0.6</v>
          </cell>
        </row>
        <row r="2467">
          <cell r="C2467" t="str">
            <v>TIJOLETES DE LITOCERAMICA, FIXADO COM NATA DE CIMENTO, REJUNTAMENTO COM CIMENTO BRANCO, INCLUSO LIMPEZA</v>
          </cell>
          <cell r="D2467" t="str">
            <v>M2</v>
          </cell>
          <cell r="E2467">
            <v>19.05</v>
          </cell>
          <cell r="F2467">
            <v>7.52</v>
          </cell>
          <cell r="G2467">
            <v>26.57</v>
          </cell>
          <cell r="H2467">
            <v>0.67</v>
          </cell>
        </row>
        <row r="2468">
          <cell r="C2468" t="str">
            <v>REVESTIMENTO COM PEDRA</v>
          </cell>
          <cell r="E2468" t="str">
            <v/>
          </cell>
          <cell r="F2468" t="str">
            <v/>
          </cell>
          <cell r="G2468" t="str">
            <v/>
          </cell>
        </row>
        <row r="2469">
          <cell r="C2469" t="str">
            <v>REVESTIMENTO DE PAREDE COM PEDRA SAO TOME 20X40CM, ASSENTAMENTO COM ARGAMASSA TRACO 1:2:2 (CIMENTO, SAIBRO E AREIA MEDIA NAO PENEIRADA), PREPARO MANUAL DA ARGAMASSA</v>
          </cell>
          <cell r="D2469" t="str">
            <v>M2</v>
          </cell>
          <cell r="E2469">
            <v>62.09</v>
          </cell>
          <cell r="F2469">
            <v>33.75</v>
          </cell>
          <cell r="G2469">
            <v>95.84</v>
          </cell>
          <cell r="H2469">
            <v>3.2</v>
          </cell>
        </row>
        <row r="2470">
          <cell r="C2470" t="str">
            <v>REVESTIMENTO DE PAREDE COM PEDRA ARDOSIA CINZA 30X30X1CM, ASSENTADO COM ARGAMASSA TRACO 1:2:2 (CIMENTO, SAIBRO E AREIA MEDIA NAO PENEIRADA) PREPARO MANUAL DA ARGAMASSA</v>
          </cell>
          <cell r="D2470" t="str">
            <v>M2</v>
          </cell>
          <cell r="E2470">
            <v>18.07</v>
          </cell>
          <cell r="F2470">
            <v>33.75</v>
          </cell>
          <cell r="G2470">
            <v>51.82</v>
          </cell>
          <cell r="H2470">
            <v>3.2</v>
          </cell>
        </row>
        <row r="2471">
          <cell r="C2471" t="str">
            <v>REVESTIMENTO DE PAREDE COM PEDRA ARDOSIA CINZA 40X40X1CM, ASSENTAMENTO COM ARGAMASSA TRACO 1:2:2 (CIMENTO, SAIBRO E AREIA MEDIA NAO PENEIRADA) PREPARO MANUAL DA ARGAMASSA</v>
          </cell>
          <cell r="D2471" t="str">
            <v>M2</v>
          </cell>
          <cell r="E2471">
            <v>18.07</v>
          </cell>
          <cell r="F2471">
            <v>33.75</v>
          </cell>
          <cell r="G2471">
            <v>51.82</v>
          </cell>
          <cell r="H2471">
            <v>3.2</v>
          </cell>
        </row>
        <row r="2472">
          <cell r="C2472" t="str">
            <v>REVESTIMENTO DE PAREDE COM PEDRA BASALTO CINZA 20X40CM IRREGULAR, ASSENTAMENTO COM ARGAMASSA TRACO 1:4 (CIMENTO E AREIA MEDIA NAO PENEIRADA), PREPARO MANUAL DA ARGAMASSA</v>
          </cell>
          <cell r="D2472" t="str">
            <v>M2</v>
          </cell>
          <cell r="E2472">
            <v>36.24</v>
          </cell>
          <cell r="F2472">
            <v>33.75</v>
          </cell>
          <cell r="G2472">
            <v>69.989999999999995</v>
          </cell>
          <cell r="H2472">
            <v>3.2</v>
          </cell>
        </row>
        <row r="2473">
          <cell r="C2473" t="str">
            <v>REVESTIMENTO COM MARMORE ACINZENTADO POLIDO 20X30CM, ESPESSURA DE 2CM, ASSENTADO COM ARGAMASSA PRE-FABRICADA DE CIMENTO COLANTE E REJUNTAMENTO COM ARGAMASSA PRE-FABRICADA PARA REJUNTAMENTO</v>
          </cell>
          <cell r="D2473" t="str">
            <v>M2</v>
          </cell>
          <cell r="E2473">
            <v>195.28</v>
          </cell>
          <cell r="F2473">
            <v>13.88</v>
          </cell>
          <cell r="G2473">
            <v>209.16</v>
          </cell>
          <cell r="H2473">
            <v>1.3647</v>
          </cell>
        </row>
        <row r="2474">
          <cell r="C2474" t="str">
            <v>REVESTIMENTOS EM PEDRA</v>
          </cell>
          <cell r="E2474" t="str">
            <v/>
          </cell>
          <cell r="F2474" t="str">
            <v/>
          </cell>
          <cell r="G2474" t="str">
            <v/>
          </cell>
        </row>
        <row r="2475">
          <cell r="C2475" t="str">
            <v>CORRIMAO EM MARMORITE, LARGURA 15CM</v>
          </cell>
          <cell r="D2475" t="str">
            <v>M</v>
          </cell>
          <cell r="E2475">
            <v>7.16</v>
          </cell>
          <cell r="F2475">
            <v>48.44</v>
          </cell>
          <cell r="G2475">
            <v>55.6</v>
          </cell>
          <cell r="H2475">
            <v>4.6440000000000001</v>
          </cell>
        </row>
        <row r="2476">
          <cell r="C2476" t="str">
            <v>REVESTIMENTOS DIVERSOS</v>
          </cell>
          <cell r="E2476" t="str">
            <v/>
          </cell>
          <cell r="F2476" t="str">
            <v/>
          </cell>
          <cell r="G2476" t="str">
            <v/>
          </cell>
        </row>
        <row r="2477">
          <cell r="C2477" t="str">
            <v>REGULARIZACAO DE SUPERFICIE DE CONC. APARENTE</v>
          </cell>
          <cell r="D2477" t="str">
            <v>M2</v>
          </cell>
          <cell r="E2477">
            <v>0.28999999999999998</v>
          </cell>
          <cell r="F2477">
            <v>5.23</v>
          </cell>
          <cell r="G2477">
            <v>5.52</v>
          </cell>
          <cell r="H2477">
            <v>0.5</v>
          </cell>
        </row>
        <row r="2478">
          <cell r="C2478" t="str">
            <v>FORRO DE MADEIRA</v>
          </cell>
          <cell r="E2478" t="str">
            <v/>
          </cell>
          <cell r="F2478" t="str">
            <v/>
          </cell>
          <cell r="G2478" t="str">
            <v/>
          </cell>
        </row>
        <row r="2479">
          <cell r="C2479" t="str">
            <v>FORRO DE BEIRAL EM MADEIRA TIPO CEDRINHO, INCLUSO TESTEIRA ALTURA 15CM E MEIA-CANA</v>
          </cell>
          <cell r="D2479" t="str">
            <v>M2</v>
          </cell>
          <cell r="E2479">
            <v>46.77</v>
          </cell>
          <cell r="F2479">
            <v>24.48</v>
          </cell>
          <cell r="G2479">
            <v>71.25</v>
          </cell>
          <cell r="H2479">
            <v>2.2999999999999998</v>
          </cell>
        </row>
        <row r="2480">
          <cell r="C2480" t="str">
            <v>FORRO DE MADEIRA TIPO CEDRINHO, LARGURA DAS TABUAS 10CM, ESPESSURA 1CM, EXCLUSIVE ENTARUGAMENTO</v>
          </cell>
          <cell r="D2480" t="str">
            <v>M2</v>
          </cell>
          <cell r="E2480">
            <v>25.32</v>
          </cell>
          <cell r="F2480">
            <v>12.55</v>
          </cell>
          <cell r="G2480">
            <v>37.869999999999997</v>
          </cell>
          <cell r="H2480">
            <v>1.2</v>
          </cell>
        </row>
        <row r="2481">
          <cell r="C2481" t="str">
            <v>FORRO DE MADEIRA TIPO PINUS, LARGURA DAS TABUAS 10 CM, ESPESSURA 1CM, INCLUSIVE ENTARUGAMENTO E MEIA-CANA</v>
          </cell>
          <cell r="D2481" t="str">
            <v>M2</v>
          </cell>
          <cell r="E2481">
            <v>37.200000000000003</v>
          </cell>
          <cell r="F2481">
            <v>12.55</v>
          </cell>
          <cell r="G2481">
            <v>49.75</v>
          </cell>
          <cell r="H2481">
            <v>1.2</v>
          </cell>
        </row>
        <row r="2482">
          <cell r="C2482" t="str">
            <v>FORRO DE MADEIRA COM TABUAS 10X1CM FIXADAS EM SARRAFOS DE 2X10CM COM ESPACAMENTO DE 50CM</v>
          </cell>
          <cell r="D2482" t="str">
            <v>M2</v>
          </cell>
          <cell r="E2482">
            <v>30.3</v>
          </cell>
          <cell r="F2482">
            <v>23.02</v>
          </cell>
          <cell r="G2482">
            <v>53.32</v>
          </cell>
          <cell r="H2482">
            <v>2.2000000000000002</v>
          </cell>
        </row>
        <row r="2483">
          <cell r="C2483" t="str">
            <v>BARROTEAMENTO PARA FORRO, COM PECAS DE MADEIRA 2,5X10CM, ESPACADAS DE 50CM</v>
          </cell>
          <cell r="D2483" t="str">
            <v>M2</v>
          </cell>
          <cell r="E2483">
            <v>11.71</v>
          </cell>
          <cell r="F2483">
            <v>16.739999999999998</v>
          </cell>
          <cell r="G2483">
            <v>28.45</v>
          </cell>
          <cell r="H2483">
            <v>1.6</v>
          </cell>
        </row>
        <row r="2484">
          <cell r="C2484" t="str">
            <v>TABEIRA DE MADEIRA LEI, 1A QUALIDADE, 2,5X30,0CM PARA BEIRAL DE TELHADO</v>
          </cell>
          <cell r="D2484" t="str">
            <v>M</v>
          </cell>
          <cell r="E2484">
            <v>17.989999999999998</v>
          </cell>
          <cell r="F2484">
            <v>5.42</v>
          </cell>
          <cell r="G2484">
            <v>23.41</v>
          </cell>
          <cell r="H2484">
            <v>0.55000000000000004</v>
          </cell>
        </row>
        <row r="2485">
          <cell r="C2485" t="str">
            <v>MEIA CANA 2,5X2,5CM COM ACABAMENTO PARA FORRO DE MADEIRA</v>
          </cell>
          <cell r="D2485" t="str">
            <v>M</v>
          </cell>
          <cell r="E2485">
            <v>2.2400000000000002</v>
          </cell>
          <cell r="F2485">
            <v>2.5099999999999998</v>
          </cell>
          <cell r="G2485">
            <v>4.75</v>
          </cell>
          <cell r="H2485">
            <v>0.24</v>
          </cell>
        </row>
        <row r="2486">
          <cell r="C2486" t="str">
            <v>RODATETO EM MADEIRA DE LEI 7,0X2,5CM</v>
          </cell>
          <cell r="D2486" t="str">
            <v>M</v>
          </cell>
          <cell r="E2486">
            <v>4.8499999999999996</v>
          </cell>
          <cell r="F2486">
            <v>7.47</v>
          </cell>
          <cell r="G2486">
            <v>12.32</v>
          </cell>
          <cell r="H2486">
            <v>0.7</v>
          </cell>
        </row>
        <row r="2487">
          <cell r="C2487" t="str">
            <v>RODATETO EM MADEIRA DE LEI 4,0X1,5CM</v>
          </cell>
          <cell r="D2487" t="str">
            <v>M</v>
          </cell>
          <cell r="E2487">
            <v>2.5099999999999998</v>
          </cell>
          <cell r="F2487">
            <v>7.47</v>
          </cell>
          <cell r="G2487">
            <v>9.98</v>
          </cell>
          <cell r="H2487">
            <v>0.7</v>
          </cell>
        </row>
        <row r="2488">
          <cell r="C2488" t="str">
            <v>FORRO DE GESSO</v>
          </cell>
          <cell r="E2488" t="str">
            <v/>
          </cell>
          <cell r="F2488" t="str">
            <v/>
          </cell>
          <cell r="G2488" t="str">
            <v/>
          </cell>
        </row>
        <row r="2489">
          <cell r="C2489" t="str">
            <v>SANCA DE GESSO, ALTURA 15CM, MOLDADA NA OBRA</v>
          </cell>
          <cell r="D2489" t="str">
            <v>M</v>
          </cell>
          <cell r="E2489">
            <v>3.6</v>
          </cell>
          <cell r="F2489">
            <v>14.16</v>
          </cell>
          <cell r="G2489">
            <v>17.760000000000002</v>
          </cell>
          <cell r="H2489">
            <v>1.4</v>
          </cell>
        </row>
        <row r="2490">
          <cell r="C2490" t="str">
            <v>FORRO EM PLACA DE GESSO PRE-MOLDADA LISO, ESPESSURA CENTRAL 12MM E NAS BORDAS 30MM, PLACAS 60X60CM, BISOTADO, INCLUSO ESTRUTURA DE MADEIRA</v>
          </cell>
          <cell r="D2490" t="str">
            <v>M2</v>
          </cell>
          <cell r="E2490">
            <v>21.4</v>
          </cell>
          <cell r="F2490">
            <v>25.12</v>
          </cell>
          <cell r="G2490">
            <v>46.52</v>
          </cell>
          <cell r="H2490">
            <v>2.4</v>
          </cell>
        </row>
        <row r="2491">
          <cell r="C2491" t="str">
            <v>FORRO DE GESSO EM PLACAS 60X60CM, ESPESSURA 1,2CM, INCLUSIVE FIXACAO COM ARAME</v>
          </cell>
          <cell r="D2491" t="str">
            <v>M2</v>
          </cell>
          <cell r="E2491">
            <v>11.1</v>
          </cell>
          <cell r="F2491">
            <v>10.119999999999999</v>
          </cell>
          <cell r="G2491">
            <v>21.22</v>
          </cell>
          <cell r="H2491">
            <v>1</v>
          </cell>
        </row>
        <row r="2492">
          <cell r="C2492" t="str">
            <v>FORRO DE PVC</v>
          </cell>
          <cell r="E2492" t="str">
            <v/>
          </cell>
          <cell r="F2492" t="str">
            <v/>
          </cell>
          <cell r="G2492" t="str">
            <v/>
          </cell>
        </row>
        <row r="2493">
          <cell r="C2493" t="str">
            <v>FORROS ESPECIAIS</v>
          </cell>
          <cell r="E2493" t="str">
            <v/>
          </cell>
          <cell r="F2493" t="str">
            <v/>
          </cell>
          <cell r="G2493" t="str">
            <v/>
          </cell>
        </row>
        <row r="2494">
          <cell r="C2494" t="str">
            <v>ISOLAMENTO ACÚSTICO</v>
          </cell>
          <cell r="E2494" t="str">
            <v/>
          </cell>
          <cell r="F2494" t="str">
            <v/>
          </cell>
          <cell r="G2494" t="str">
            <v/>
          </cell>
        </row>
        <row r="2495">
          <cell r="C2495" t="str">
            <v>ISOLAMENTO ACUSTICO EM ESPUMA DE POLIURETANO ESPESSURA 20 MM, DENSIDAD E 29KG/M3</v>
          </cell>
          <cell r="D2495" t="str">
            <v>M2</v>
          </cell>
          <cell r="E2495">
            <v>37.729999999999997</v>
          </cell>
          <cell r="F2495">
            <v>3.55</v>
          </cell>
          <cell r="G2495">
            <v>41.28</v>
          </cell>
          <cell r="H2495">
            <v>0.3</v>
          </cell>
        </row>
        <row r="2496">
          <cell r="C2496" t="str">
            <v>ISOLAMENTO ACUSTICO COM ESPUMA POLIURETANO E=25MM, FLEXIVEL 100X100X2CM, DENSIDADE 29 A 35 KG/M3</v>
          </cell>
          <cell r="D2496" t="str">
            <v>M2</v>
          </cell>
          <cell r="E2496">
            <v>37.729999999999997</v>
          </cell>
          <cell r="F2496">
            <v>3.58</v>
          </cell>
          <cell r="G2496">
            <v>41.31</v>
          </cell>
          <cell r="H2496">
            <v>0.3</v>
          </cell>
        </row>
        <row r="2497">
          <cell r="C2497" t="str">
            <v>ISOLAMENTO TERMICO</v>
          </cell>
          <cell r="E2497" t="str">
            <v/>
          </cell>
          <cell r="F2497" t="str">
            <v/>
          </cell>
          <cell r="G2497" t="str">
            <v/>
          </cell>
        </row>
        <row r="2498">
          <cell r="C2498" t="str">
            <v>ISOLAMENTO TERMICO COM ARGAMASSA TRACO 1:3 (CIMENTO E AREIA), COM ADICAO DE PEROLAS DE ISOPOR, ESPESSURA 6CM</v>
          </cell>
          <cell r="D2498" t="str">
            <v>M2</v>
          </cell>
          <cell r="E2498">
            <v>35.729999999999997</v>
          </cell>
          <cell r="F2498">
            <v>33.369999999999997</v>
          </cell>
          <cell r="G2498">
            <v>69.099999999999994</v>
          </cell>
          <cell r="H2498">
            <v>3.36</v>
          </cell>
        </row>
        <row r="2499">
          <cell r="C2499" t="str">
            <v>ISOLAMENTO TERMICO COM MANTA DE LA DE VIDRO, ESPESSURA 2,5CM</v>
          </cell>
          <cell r="D2499" t="str">
            <v>M2</v>
          </cell>
          <cell r="E2499">
            <v>42.42</v>
          </cell>
          <cell r="F2499">
            <v>12.13</v>
          </cell>
          <cell r="G2499">
            <v>54.55</v>
          </cell>
          <cell r="H2499">
            <v>1.2</v>
          </cell>
        </row>
        <row r="2500">
          <cell r="C2500" t="str">
            <v>REVESTIMENTO DE PISOS</v>
          </cell>
          <cell r="E2500" t="str">
            <v/>
          </cell>
          <cell r="F2500" t="str">
            <v/>
          </cell>
          <cell r="G2500" t="str">
            <v/>
          </cell>
        </row>
        <row r="2501">
          <cell r="C2501" t="str">
            <v>MANUTENCAO / REPAROS - REVESTIMENTO DE PISOS</v>
          </cell>
          <cell r="E2501" t="str">
            <v/>
          </cell>
          <cell r="F2501" t="str">
            <v/>
          </cell>
          <cell r="G2501" t="str">
            <v/>
          </cell>
        </row>
        <row r="2502">
          <cell r="C2502" t="str">
            <v>DEMOLICAO DE CAMADA DE ASSENTAMENTO/CONTRAPISO COM USO DE PONTEIRO, ESPESSURA ATE 4CM</v>
          </cell>
          <cell r="D2502" t="str">
            <v>M2</v>
          </cell>
          <cell r="E2502">
            <v>0</v>
          </cell>
          <cell r="F2502">
            <v>12.59</v>
          </cell>
          <cell r="G2502">
            <v>12.59</v>
          </cell>
          <cell r="H2502">
            <v>1.5</v>
          </cell>
        </row>
        <row r="2503">
          <cell r="C2503" t="str">
            <v>DEMOLICAO DE PISO DE MARMORE E ARGAMASSA DE ASSENTAMENTO</v>
          </cell>
          <cell r="D2503" t="str">
            <v>M2</v>
          </cell>
          <cell r="E2503">
            <v>0</v>
          </cell>
          <cell r="F2503">
            <v>5.15</v>
          </cell>
          <cell r="G2503">
            <v>5.15</v>
          </cell>
          <cell r="H2503">
            <v>0.57999999999999996</v>
          </cell>
        </row>
        <row r="2504">
          <cell r="C2504" t="str">
            <v>DEMOLICAO DE PISO DE ALTA RESISTENCIA</v>
          </cell>
          <cell r="D2504" t="str">
            <v>M2</v>
          </cell>
          <cell r="E2504">
            <v>0</v>
          </cell>
          <cell r="F2504">
            <v>12.59</v>
          </cell>
          <cell r="G2504">
            <v>12.59</v>
          </cell>
          <cell r="H2504">
            <v>1.5</v>
          </cell>
        </row>
        <row r="2505">
          <cell r="C2505" t="str">
            <v>APICOAMENTO MANUAL DE SUPERFICIE DE CONCRETO</v>
          </cell>
          <cell r="D2505" t="str">
            <v>M2</v>
          </cell>
          <cell r="E2505">
            <v>0</v>
          </cell>
          <cell r="F2505">
            <v>47.36</v>
          </cell>
          <cell r="G2505">
            <v>47.36</v>
          </cell>
          <cell r="H2505">
            <v>4</v>
          </cell>
        </row>
        <row r="2506">
          <cell r="C2506" t="str">
            <v>RETIRADA DE TACOS DE MADEIRA</v>
          </cell>
          <cell r="D2506" t="str">
            <v>M2</v>
          </cell>
          <cell r="E2506">
            <v>0</v>
          </cell>
          <cell r="F2506">
            <v>3.04</v>
          </cell>
          <cell r="G2506">
            <v>3.04</v>
          </cell>
          <cell r="H2506">
            <v>0.3</v>
          </cell>
        </row>
        <row r="2507">
          <cell r="C2507" t="str">
            <v>RETIRADA DE ASSOALHO DE MADEIRA, EXCLUSIVE RETIRADA DE VIGAMENTO</v>
          </cell>
          <cell r="D2507" t="str">
            <v>M2</v>
          </cell>
          <cell r="E2507">
            <v>0</v>
          </cell>
          <cell r="F2507">
            <v>14.31</v>
          </cell>
          <cell r="G2507">
            <v>14.31</v>
          </cell>
          <cell r="H2507">
            <v>1.5</v>
          </cell>
        </row>
        <row r="2508">
          <cell r="C2508" t="str">
            <v>RETIRADA DE ASSOALHO DE MADEIRA, INCLUSIVE RETIRADA DE VIGAMENTO</v>
          </cell>
          <cell r="D2508" t="str">
            <v>M2</v>
          </cell>
          <cell r="E2508">
            <v>0</v>
          </cell>
          <cell r="F2508">
            <v>17.170000000000002</v>
          </cell>
          <cell r="G2508">
            <v>17.170000000000002</v>
          </cell>
          <cell r="H2508">
            <v>1.8</v>
          </cell>
        </row>
        <row r="2509">
          <cell r="C2509" t="str">
            <v>RETIRADA DE RODAPES DE MADEIRA, INCLUSIVE RETIRADA DE CORDAO</v>
          </cell>
          <cell r="D2509" t="str">
            <v>M2</v>
          </cell>
          <cell r="E2509">
            <v>0</v>
          </cell>
          <cell r="F2509">
            <v>3.17</v>
          </cell>
          <cell r="G2509">
            <v>3.17</v>
          </cell>
          <cell r="H2509">
            <v>0.27500000000000002</v>
          </cell>
        </row>
        <row r="2510">
          <cell r="C2510" t="str">
            <v>RECOLOCACAO DE TACOS DE MADEIRA, CONSIDERANDO REAPROVEITAMENTO DE MATERIAL</v>
          </cell>
          <cell r="D2510" t="str">
            <v>M2</v>
          </cell>
          <cell r="E2510">
            <v>6.92</v>
          </cell>
          <cell r="F2510">
            <v>36.51</v>
          </cell>
          <cell r="G2510">
            <v>43.43</v>
          </cell>
          <cell r="H2510">
            <v>3.94</v>
          </cell>
        </row>
        <row r="2511">
          <cell r="C2511" t="str">
            <v>RECOLOCACAO DE ASSOALHO DE MADEIRA, CONSIDERANDO REAPROVEITAMENTO DO MATERIAL</v>
          </cell>
          <cell r="D2511" t="str">
            <v>M2</v>
          </cell>
          <cell r="E2511">
            <v>1.74</v>
          </cell>
          <cell r="F2511">
            <v>10.119999999999999</v>
          </cell>
          <cell r="G2511">
            <v>11.86</v>
          </cell>
          <cell r="H2511">
            <v>1</v>
          </cell>
        </row>
        <row r="2512">
          <cell r="C2512" t="str">
            <v>RECOLOCACAO DE ASSOALHO DE MADEIRA E VIGAMENTO, CONSIDERANDO REAPROVEITAMENTO DO MATERIAL</v>
          </cell>
          <cell r="D2512" t="str">
            <v>M2</v>
          </cell>
          <cell r="E2512">
            <v>1.74</v>
          </cell>
          <cell r="F2512">
            <v>30.35</v>
          </cell>
          <cell r="G2512">
            <v>32.090000000000003</v>
          </cell>
          <cell r="H2512">
            <v>3</v>
          </cell>
        </row>
        <row r="2513">
          <cell r="C2513" t="str">
            <v>RECOLOCACAO DE RODAPE DE MADEIRA E CORDAO, CONSIDERANDO REAPROVEITAMENTO DO MATERIAL</v>
          </cell>
          <cell r="D2513" t="str">
            <v>M</v>
          </cell>
          <cell r="E2513">
            <v>7.0000000000000007E-2</v>
          </cell>
          <cell r="F2513">
            <v>3.04</v>
          </cell>
          <cell r="G2513">
            <v>3.11</v>
          </cell>
          <cell r="H2513">
            <v>0.3</v>
          </cell>
        </row>
        <row r="2514">
          <cell r="C2514" t="str">
            <v>RECOMPOSICAO DE PISO EM PEDRA PORTUGUESA, ASSENTADA SOBRE ARGAMASSA SECA TRACO 1:5 (CIMENTO E SAIBRO), COM REJUNTE EM CIMENTO COMUM, COM APROVEITAMENTO DA PEDRA</v>
          </cell>
          <cell r="D2514" t="str">
            <v>M2</v>
          </cell>
          <cell r="E2514">
            <v>5.24</v>
          </cell>
          <cell r="F2514">
            <v>26.94</v>
          </cell>
          <cell r="G2514">
            <v>32.18</v>
          </cell>
          <cell r="H2514">
            <v>2.8</v>
          </cell>
        </row>
        <row r="2515">
          <cell r="C2515" t="str">
            <v>REPOSICAO DE BLOCOS DE CONCRETO HEXAGONAL, TIPO BLOKRET, SOBRE COXIM AREIA</v>
          </cell>
          <cell r="D2515" t="str">
            <v>M2</v>
          </cell>
          <cell r="E2515">
            <v>7.15</v>
          </cell>
          <cell r="F2515">
            <v>4.83</v>
          </cell>
          <cell r="G2515">
            <v>11.98</v>
          </cell>
          <cell r="H2515">
            <v>0.51</v>
          </cell>
        </row>
        <row r="2516">
          <cell r="C2516" t="str">
            <v>RASPAGEM / CALAFETACAO TACOS MADEIRA 1 DEMAO CERA</v>
          </cell>
          <cell r="D2516" t="str">
            <v>M2</v>
          </cell>
          <cell r="E2516">
            <v>1.47</v>
          </cell>
          <cell r="F2516">
            <v>9.5</v>
          </cell>
          <cell r="G2516">
            <v>10.97</v>
          </cell>
          <cell r="H2516">
            <v>1.05</v>
          </cell>
        </row>
        <row r="2517">
          <cell r="C2517" t="str">
            <v>ENCERAMENTO MANUAL PISO DE QUALQUER NATUREZA - 2 DEMAOS</v>
          </cell>
          <cell r="D2517" t="str">
            <v>M2</v>
          </cell>
          <cell r="E2517">
            <v>3.76</v>
          </cell>
          <cell r="F2517">
            <v>1.68</v>
          </cell>
          <cell r="G2517">
            <v>5.44</v>
          </cell>
          <cell r="H2517">
            <v>0.2</v>
          </cell>
        </row>
        <row r="2518">
          <cell r="C2518" t="str">
            <v>ENCERAMENTO MANUAL EM MADEIRA - 3 DEMAOS</v>
          </cell>
          <cell r="D2518" t="str">
            <v>M2</v>
          </cell>
          <cell r="E2518">
            <v>5.64</v>
          </cell>
          <cell r="F2518">
            <v>3.59</v>
          </cell>
          <cell r="G2518">
            <v>9.23</v>
          </cell>
          <cell r="H2518">
            <v>0.3</v>
          </cell>
        </row>
        <row r="2519">
          <cell r="C2519" t="str">
            <v>CONTRAPISO</v>
          </cell>
          <cell r="E2519" t="str">
            <v/>
          </cell>
          <cell r="F2519" t="str">
            <v/>
          </cell>
          <cell r="G2519" t="str">
            <v/>
          </cell>
        </row>
        <row r="2520">
          <cell r="C2520" t="str">
            <v>CONTRAPISO EM ARGAMASSA CIMENTO / AREIA / SAIBRO 1:2:2 ESPESSURA 3CM</v>
          </cell>
          <cell r="D2520" t="str">
            <v>M2</v>
          </cell>
          <cell r="E2520">
            <v>4.93</v>
          </cell>
          <cell r="F2520">
            <v>7.58</v>
          </cell>
          <cell r="G2520">
            <v>12.51</v>
          </cell>
          <cell r="H2520">
            <v>0.8</v>
          </cell>
        </row>
        <row r="2521">
          <cell r="C2521" t="str">
            <v>CONTRAPISO/LASTRO CONCRETO 1:3:6 S/BETONEIRA E=5CM</v>
          </cell>
          <cell r="D2521" t="str">
            <v>M2</v>
          </cell>
          <cell r="E2521">
            <v>7.07</v>
          </cell>
          <cell r="F2521">
            <v>12.53</v>
          </cell>
          <cell r="G2521">
            <v>19.600000000000001</v>
          </cell>
          <cell r="H2521">
            <v>1.35</v>
          </cell>
        </row>
        <row r="2522">
          <cell r="C2522" t="str">
            <v>CONTRAPISO EM ARGAMASSA TRACO 1:4 (CIMENTO E AREIA), ESPESSURA 6CM, PREPARO MANUAL</v>
          </cell>
          <cell r="D2522" t="str">
            <v>M2</v>
          </cell>
          <cell r="E2522">
            <v>13.83</v>
          </cell>
          <cell r="F2522">
            <v>16.149999999999999</v>
          </cell>
          <cell r="G2522">
            <v>29.98</v>
          </cell>
          <cell r="H2522">
            <v>1.7</v>
          </cell>
        </row>
        <row r="2523">
          <cell r="C2523" t="str">
            <v>CONTRAPISO EM ARGAMASSA TRACO 1:4 (CIMENTO E AREIA), ESPESSURA 5CM, PREPARO MANUAL</v>
          </cell>
          <cell r="D2523" t="str">
            <v>M2</v>
          </cell>
          <cell r="E2523">
            <v>11.53</v>
          </cell>
          <cell r="F2523">
            <v>13.31</v>
          </cell>
          <cell r="G2523">
            <v>24.84</v>
          </cell>
          <cell r="H2523">
            <v>1.4</v>
          </cell>
        </row>
        <row r="2524">
          <cell r="C2524" t="str">
            <v>CONTRAPISO EM ARGAMASSA TRACO 1:4 (CIMENTO E AREIA), ESPESSURA 4CM, PREPARO MANUAL</v>
          </cell>
          <cell r="D2524" t="str">
            <v>M2</v>
          </cell>
          <cell r="E2524">
            <v>9.2200000000000006</v>
          </cell>
          <cell r="F2524">
            <v>10.44</v>
          </cell>
          <cell r="G2524">
            <v>19.66</v>
          </cell>
          <cell r="H2524">
            <v>1.1000000000000001</v>
          </cell>
        </row>
        <row r="2525">
          <cell r="C2525" t="str">
            <v>CONTRAPISO EM ARGAMASSA TRACO 1:4 (CIMENTO E AREIA), ESPESSURA 7CM, PREPARO MANUAL</v>
          </cell>
          <cell r="D2525" t="str">
            <v>M2</v>
          </cell>
          <cell r="E2525">
            <v>16.14</v>
          </cell>
          <cell r="F2525">
            <v>16.989999999999998</v>
          </cell>
          <cell r="G2525">
            <v>33.130000000000003</v>
          </cell>
          <cell r="H2525">
            <v>1.8</v>
          </cell>
        </row>
        <row r="2526">
          <cell r="C2526" t="str">
            <v>CONTRAPISO EM ARGAMASSA TRACO 1:3 (CIMENTO E AREIA), INTERNO SOBRE LAJE, ADERIDO, ESPESSURA 2,5CM, PREPARO MECANICO</v>
          </cell>
          <cell r="D2526" t="str">
            <v>M2</v>
          </cell>
          <cell r="E2526">
            <v>7.08</v>
          </cell>
          <cell r="F2526">
            <v>13.11</v>
          </cell>
          <cell r="G2526">
            <v>20.190000000000001</v>
          </cell>
          <cell r="H2526">
            <v>1.3193075000000001</v>
          </cell>
        </row>
        <row r="2527">
          <cell r="C2527" t="str">
            <v>CONTRAPISO EM ARGAMASSA TRACO 1:4 (CIMENTO E AREIA), INTERNO SOBRE LAJE, ADERIDO, ESPESSURA 2,5CM, PREPARO MECANICO</v>
          </cell>
          <cell r="D2527" t="str">
            <v>M2</v>
          </cell>
          <cell r="E2527">
            <v>5.82</v>
          </cell>
          <cell r="F2527">
            <v>13.13</v>
          </cell>
          <cell r="G2527">
            <v>18.95</v>
          </cell>
          <cell r="H2527">
            <v>1.321385</v>
          </cell>
        </row>
        <row r="2528">
          <cell r="C2528" t="str">
            <v>CONTRAPISO EM ARGAMASSA TRACO 1:4 (CIMENTO E AREIA), INTERNO SOBRE LAJE, NAO ADERIDO, ESPESSURA 3,5CM, PREPARO MECANICO</v>
          </cell>
          <cell r="D2528" t="str">
            <v>M2</v>
          </cell>
          <cell r="E2528">
            <v>8.15</v>
          </cell>
          <cell r="F2528">
            <v>16.72</v>
          </cell>
          <cell r="G2528">
            <v>24.87</v>
          </cell>
          <cell r="H2528">
            <v>1.6952723000000001</v>
          </cell>
        </row>
        <row r="2529">
          <cell r="C2529" t="str">
            <v>CONTRAPISO EM ARGAMASSA TRACO 1:6 (CIMENTO E AREIA), INTERNO SOBRE LAJE, NAO ADERIDO, ESPESSURA 3,5CM, PREPARO MECANICO</v>
          </cell>
          <cell r="D2529" t="str">
            <v>M2</v>
          </cell>
          <cell r="E2529">
            <v>8.16</v>
          </cell>
          <cell r="F2529">
            <v>13.7</v>
          </cell>
          <cell r="G2529">
            <v>21.86</v>
          </cell>
          <cell r="H2529">
            <v>1.3345332999999999</v>
          </cell>
        </row>
        <row r="2530">
          <cell r="C2530" t="str">
            <v>PREPARO E REGULARIZACAO DE PISO</v>
          </cell>
          <cell r="E2530" t="str">
            <v/>
          </cell>
          <cell r="F2530" t="str">
            <v/>
          </cell>
          <cell r="G2530" t="str">
            <v/>
          </cell>
        </row>
        <row r="2531">
          <cell r="C2531" t="str">
            <v>REGULARIZACAO DE PISO/BASE EM ARGAMASSA TRACO 1:0,5:5 (CIMENTO, CAL E AREIA), ESPESSURA 2,5CM, PREPARO MECANICO</v>
          </cell>
          <cell r="D2531" t="str">
            <v>M2</v>
          </cell>
          <cell r="E2531">
            <v>4.08</v>
          </cell>
          <cell r="F2531">
            <v>7.16</v>
          </cell>
          <cell r="G2531">
            <v>11.24</v>
          </cell>
          <cell r="H2531">
            <v>0.75</v>
          </cell>
        </row>
        <row r="2532">
          <cell r="C2532" t="str">
            <v>REGULARIZACAO DE PISO/BASE EM ARGAMASSA TRACO 1:3 (CIMENTO E AREIA), ESPESSURA 2,0CM, PREPARO MANUAL</v>
          </cell>
          <cell r="D2532" t="str">
            <v>M2</v>
          </cell>
          <cell r="E2532">
            <v>5.48</v>
          </cell>
          <cell r="F2532">
            <v>5.73</v>
          </cell>
          <cell r="G2532">
            <v>11.21</v>
          </cell>
          <cell r="H2532">
            <v>0.6</v>
          </cell>
        </row>
        <row r="2533">
          <cell r="C2533" t="str">
            <v>REGULARIZACAO DE PISO/BASE EM ARGAMASSA TRACO 1:3 (CIMENTO E AREIA), ESPESSURA 3,0CM, PREPARO MANUAL</v>
          </cell>
          <cell r="D2533" t="str">
            <v>M2</v>
          </cell>
          <cell r="E2533">
            <v>8.2200000000000006</v>
          </cell>
          <cell r="F2533">
            <v>7.58</v>
          </cell>
          <cell r="G2533">
            <v>15.8</v>
          </cell>
          <cell r="H2533">
            <v>0.8</v>
          </cell>
        </row>
        <row r="2534">
          <cell r="C2534" t="str">
            <v>REGULARIZACAO PISO CIMENTO / AREIA 1:3 PREPARO MANUAL, INCLUSO ADITIVO IMPERMEABILIZANTE ESPESSURA 2CM</v>
          </cell>
          <cell r="D2534" t="str">
            <v>M2</v>
          </cell>
          <cell r="E2534">
            <v>6.5</v>
          </cell>
          <cell r="F2534">
            <v>5.73</v>
          </cell>
          <cell r="G2534">
            <v>12.23</v>
          </cell>
          <cell r="H2534">
            <v>0.6</v>
          </cell>
        </row>
        <row r="2535">
          <cell r="C2535" t="str">
            <v>REGULARIZACAO DE PISO/BASE EM ARGAMASSA TRACO 1:4 (CIMENTO E AREIA), ESPESSURA 3,0CM, PREPARO MANUAL</v>
          </cell>
          <cell r="D2535" t="str">
            <v>M2</v>
          </cell>
          <cell r="E2535">
            <v>6.92</v>
          </cell>
          <cell r="F2535">
            <v>7.58</v>
          </cell>
          <cell r="G2535">
            <v>14.5</v>
          </cell>
          <cell r="H2535">
            <v>0.8</v>
          </cell>
        </row>
        <row r="2536">
          <cell r="C2536" t="str">
            <v>REGULARIZACAO DE PISO/BASE EM ARGAMASSA TRACO 1:5 (CIMENTO E AREIA), ESPESSURA 5,0CM, PREPARO MANUAL</v>
          </cell>
          <cell r="D2536" t="str">
            <v>M2</v>
          </cell>
          <cell r="E2536">
            <v>11.53</v>
          </cell>
          <cell r="F2536">
            <v>13.31</v>
          </cell>
          <cell r="G2536">
            <v>24.84</v>
          </cell>
          <cell r="H2536">
            <v>1.4</v>
          </cell>
        </row>
        <row r="2537">
          <cell r="C2537" t="str">
            <v>REGULARIZACAO DE PISO/BASE EM ARGAMASSA TRACO 1:3 (CIMENTO E AREIA GROSSA SEM PENEIRAR), ESPESSURA 3,0CM, PREPARO MECANICO</v>
          </cell>
          <cell r="D2537" t="str">
            <v>M2</v>
          </cell>
          <cell r="E2537">
            <v>8.6</v>
          </cell>
          <cell r="F2537">
            <v>6.57</v>
          </cell>
          <cell r="G2537">
            <v>15.17</v>
          </cell>
          <cell r="H2537">
            <v>0.68</v>
          </cell>
        </row>
        <row r="2538">
          <cell r="C2538" t="str">
            <v>REGULARIZACAO DE PISO/BASE EM ARGAMASSA TRACO 1:3 (CIMENTO E AREIA GRO SSA SEM PENEIRAR), ESPESSURA 5,0CM, PREPARO MECANICO</v>
          </cell>
          <cell r="D2538" t="str">
            <v>M2</v>
          </cell>
          <cell r="E2538">
            <v>14.33</v>
          </cell>
          <cell r="F2538">
            <v>7.58</v>
          </cell>
          <cell r="G2538">
            <v>21.91</v>
          </cell>
          <cell r="H2538">
            <v>0.8</v>
          </cell>
        </row>
        <row r="2539">
          <cell r="C2539" t="str">
            <v>PISO CIMENTADO</v>
          </cell>
          <cell r="E2539" t="str">
            <v/>
          </cell>
          <cell r="F2539" t="str">
            <v/>
          </cell>
          <cell r="G2539" t="str">
            <v/>
          </cell>
        </row>
        <row r="2540">
          <cell r="C2540" t="str">
            <v>PISO RUSTICO EM CONCRETO, ESPESSURA 7CM, COM JUNTAS EM MADEIRA</v>
          </cell>
          <cell r="D2540" t="str">
            <v>M2</v>
          </cell>
          <cell r="E2540">
            <v>18.100000000000001</v>
          </cell>
          <cell r="F2540">
            <v>26.1</v>
          </cell>
          <cell r="G2540">
            <v>44.2</v>
          </cell>
          <cell r="H2540">
            <v>2.7</v>
          </cell>
        </row>
        <row r="2541">
          <cell r="C2541" t="str">
            <v>PISO CIMENTADO LISO COM PO XADREZ, ESPESSURA 1,5CM, INCLUSO JUNTAS DE DILATACAO PLASTICA</v>
          </cell>
          <cell r="D2541" t="str">
            <v>M2</v>
          </cell>
          <cell r="E2541">
            <v>12.39</v>
          </cell>
          <cell r="F2541">
            <v>22.75</v>
          </cell>
          <cell r="G2541">
            <v>35.14</v>
          </cell>
          <cell r="H2541">
            <v>2.2999999999999998</v>
          </cell>
        </row>
        <row r="2542">
          <cell r="C2542" t="str">
            <v>PISO CIMENTADO LISO DESEMPENADO, TRACO 1:3 (CIMENTO E AREIA), ESPESSUR A 3,5CM, PREPARO MANUAL</v>
          </cell>
          <cell r="D2542" t="str">
            <v>M2</v>
          </cell>
          <cell r="E2542">
            <v>9.59</v>
          </cell>
          <cell r="F2542">
            <v>23.17</v>
          </cell>
          <cell r="G2542">
            <v>32.76</v>
          </cell>
          <cell r="H2542">
            <v>2.35</v>
          </cell>
        </row>
        <row r="2543">
          <cell r="C2543" t="str">
            <v>PISO CIMENTADO LISO DESEMPENADO, TRACO 1:4 (CIMENTO E AREIA), ESPESSUR A 2,5CM, PREPARO MANUAL</v>
          </cell>
          <cell r="D2543" t="str">
            <v>M2</v>
          </cell>
          <cell r="E2543">
            <v>5.76</v>
          </cell>
          <cell r="F2543">
            <v>22.33</v>
          </cell>
          <cell r="G2543">
            <v>28.09</v>
          </cell>
          <cell r="H2543">
            <v>2.25</v>
          </cell>
        </row>
        <row r="2544">
          <cell r="C2544" t="str">
            <v>PISO CIMENTADO LISO DESEMPENADO, TRACO 1:3 (CIMENTO E AREIA), ESPESSUR A 2,0CM, PREPARO MANUAL</v>
          </cell>
          <cell r="D2544" t="str">
            <v>M2</v>
          </cell>
          <cell r="E2544">
            <v>5.48</v>
          </cell>
          <cell r="F2544">
            <v>21.91</v>
          </cell>
          <cell r="G2544">
            <v>27.39</v>
          </cell>
          <cell r="H2544">
            <v>2.2000000000000002</v>
          </cell>
        </row>
        <row r="2545">
          <cell r="C2545" t="str">
            <v>PISO CIMENTADO LISO DESEMPENADO, TRACO 1:4 (CIMENTO E AREIA), ESPESSUR A 2,0CM, PREPARO MANUAL</v>
          </cell>
          <cell r="D2545" t="str">
            <v>M2</v>
          </cell>
          <cell r="E2545">
            <v>4.6100000000000003</v>
          </cell>
          <cell r="F2545">
            <v>21.91</v>
          </cell>
          <cell r="G2545">
            <v>26.52</v>
          </cell>
          <cell r="H2545">
            <v>2.2000000000000002</v>
          </cell>
        </row>
        <row r="2546">
          <cell r="C2546" t="str">
            <v>PISO CIMENTADO LISO DESEMPENADO, TRACO 1:3 (CIMENTO E AREIA), ESPESSUR A 3,0CM, PREPARO MANUAL</v>
          </cell>
          <cell r="D2546" t="str">
            <v>M2</v>
          </cell>
          <cell r="E2546">
            <v>8.2200000000000006</v>
          </cell>
          <cell r="F2546">
            <v>22.75</v>
          </cell>
          <cell r="G2546">
            <v>30.97</v>
          </cell>
          <cell r="H2546">
            <v>2.2999999999999998</v>
          </cell>
        </row>
        <row r="2547">
          <cell r="C2547" t="str">
            <v>PISO CIMENTADO RUSTICO TRACO 1:4 (CIMENTO E AREIA), ESPESSURA 2,0CM, PREPARO MANUAL</v>
          </cell>
          <cell r="D2547" t="str">
            <v>M2</v>
          </cell>
          <cell r="E2547">
            <v>4.6100000000000003</v>
          </cell>
          <cell r="F2547">
            <v>18.87</v>
          </cell>
          <cell r="G2547">
            <v>23.48</v>
          </cell>
          <cell r="H2547">
            <v>1.9</v>
          </cell>
        </row>
        <row r="2548">
          <cell r="C2548" t="str">
            <v>PISO CIMENTADO RUSTICO TRACO 1:4 (CIMENTO E AREIA), ESPESSURA 3,0CM, PREPARO MANUAL</v>
          </cell>
          <cell r="D2548" t="str">
            <v>M2</v>
          </cell>
          <cell r="E2548">
            <v>6.92</v>
          </cell>
          <cell r="F2548">
            <v>19.71</v>
          </cell>
          <cell r="G2548">
            <v>26.63</v>
          </cell>
          <cell r="H2548">
            <v>2</v>
          </cell>
        </row>
        <row r="2549">
          <cell r="C2549" t="str">
            <v>PISO CIMENTADO RUSTICO TRACO 1:3 (CIMENTO E AREIA), ESPESSURA 2,0CM, INCLUSO FRISO ANTI-DERRAPANTE, PREPARO MANUAL</v>
          </cell>
          <cell r="D2549" t="str">
            <v>M2</v>
          </cell>
          <cell r="E2549">
            <v>5.48</v>
          </cell>
          <cell r="F2549">
            <v>21.91</v>
          </cell>
          <cell r="G2549">
            <v>27.39</v>
          </cell>
          <cell r="H2549">
            <v>2.2000000000000002</v>
          </cell>
        </row>
        <row r="2550">
          <cell r="C2550" t="str">
            <v>PISO CIMENTADO RUSTICO TRACO 1:3 (CIMENTO E AREIA), ESPESSURA 2,0CM, PREPARO MECANICO</v>
          </cell>
          <cell r="D2550" t="str">
            <v>M2</v>
          </cell>
          <cell r="E2550">
            <v>8.5</v>
          </cell>
          <cell r="F2550">
            <v>14.64</v>
          </cell>
          <cell r="G2550">
            <v>23.14</v>
          </cell>
          <cell r="H2550">
            <v>1.539169</v>
          </cell>
        </row>
        <row r="2551">
          <cell r="C2551" t="str">
            <v>PISO CIMENTADO TRACO 1:3 (CIMENTO E AREIA) ACABAMENTO RUSTICO ESPESSURA 2 CM COM JUNTAS PLASTICAS DE DILATACAO, PREPARO MANUAL DA ARGAMASSA</v>
          </cell>
          <cell r="D2551" t="str">
            <v>M2</v>
          </cell>
          <cell r="E2551">
            <v>7.01</v>
          </cell>
          <cell r="F2551">
            <v>18.87</v>
          </cell>
          <cell r="G2551">
            <v>25.88</v>
          </cell>
          <cell r="H2551">
            <v>1.9</v>
          </cell>
        </row>
        <row r="2552">
          <cell r="C2552" t="str">
            <v>PISO CIMENTADO TRACO 1:3 (CIMENTO/AREIA) ACABAMENTO LISO PREPARO MANUAL DA ARGAMASSA INCLUSO ADITIVO IMPERMEABILIZANTE</v>
          </cell>
          <cell r="D2552" t="str">
            <v>M2</v>
          </cell>
          <cell r="E2552">
            <v>7.48</v>
          </cell>
          <cell r="F2552">
            <v>21.91</v>
          </cell>
          <cell r="G2552">
            <v>29.39</v>
          </cell>
          <cell r="H2552">
            <v>2.2000000000000002</v>
          </cell>
        </row>
        <row r="2553">
          <cell r="C2553" t="str">
            <v>PISO CIMENTADO TRACO 1:3 (CIMENTO E AREIA) COM ACABAMENTO LISO ESPESSURA 3CM COM JUNTAS DE MADEIRA, PREPARO MANUAL DA ARGAMASSA INCLUSO ADITIVO IMPERMEABILIZANTE</v>
          </cell>
          <cell r="D2553" t="str">
            <v>M2</v>
          </cell>
          <cell r="E2553">
            <v>12.43</v>
          </cell>
          <cell r="F2553">
            <v>29.83</v>
          </cell>
          <cell r="G2553">
            <v>42.26</v>
          </cell>
          <cell r="H2553">
            <v>3</v>
          </cell>
        </row>
        <row r="2554">
          <cell r="C2554" t="str">
            <v>PISO CIMENTADO LISO (QUEIMADO), TRACO 1:4 (CIMENTO E AREIA), ESPESSURA 1,5CM, PREPARO MANUAL, INCLUSO ADITIVO IMPERMEABILIZANTE</v>
          </cell>
          <cell r="D2554" t="str">
            <v>M2</v>
          </cell>
          <cell r="E2554">
            <v>4.96</v>
          </cell>
          <cell r="F2554">
            <v>21.49</v>
          </cell>
          <cell r="G2554">
            <v>26.45</v>
          </cell>
          <cell r="H2554">
            <v>2.15</v>
          </cell>
        </row>
        <row r="2555">
          <cell r="C2555" t="str">
            <v>PISO CIMENTADO LISO (QUEIMADO), TRACO 1:3 (CIMENTO E AREIA), ESPESSURA 1,5CM, PREPARO MANUAL</v>
          </cell>
          <cell r="D2555" t="str">
            <v>M2</v>
          </cell>
          <cell r="E2555">
            <v>4.1100000000000003</v>
          </cell>
          <cell r="F2555">
            <v>21.49</v>
          </cell>
          <cell r="G2555">
            <v>25.6</v>
          </cell>
          <cell r="H2555">
            <v>2.15</v>
          </cell>
        </row>
        <row r="2556">
          <cell r="C2556" t="str">
            <v>PISO CIMENTADO LISO (QUEIMADO), TRACO 1:3 (CIMENTO E AREIA), ESPESSURA 3,0CM, PREPARO MECANICO, INCLUSO ADITIVO IMPERMEABILIZANTE</v>
          </cell>
          <cell r="D2556" t="str">
            <v>M2</v>
          </cell>
          <cell r="E2556">
            <v>11.34</v>
          </cell>
          <cell r="F2556">
            <v>20.56</v>
          </cell>
          <cell r="G2556">
            <v>31.9</v>
          </cell>
          <cell r="H2556">
            <v>2.0391689999999998</v>
          </cell>
        </row>
        <row r="2557">
          <cell r="C2557" t="str">
            <v>PISO CIMENTADO LISO (QUEIMADO), TRACO 1:3 (CIMENTO E AREIA), ESPESSURA 1,5 CM, PREPARO MECANICO, INCLUSO ADITIVO IMPERMEABILIZANTE</v>
          </cell>
          <cell r="D2557" t="str">
            <v>M2</v>
          </cell>
          <cell r="E2557">
            <v>5.67</v>
          </cell>
          <cell r="F2557">
            <v>18.3</v>
          </cell>
          <cell r="G2557">
            <v>23.97</v>
          </cell>
          <cell r="H2557">
            <v>1.7695844999999999</v>
          </cell>
        </row>
        <row r="2558">
          <cell r="C2558" t="str">
            <v>PISO CIMENTADO LISO (QUEIMADO) TRACO 1:4 (CIMENTO E AREIA), ESPESSURA 2,0CM, PREPARO MANUAL, INCLUSO JUNTAS DE DILATACAO</v>
          </cell>
          <cell r="D2558" t="str">
            <v>M2</v>
          </cell>
          <cell r="E2558">
            <v>5.9</v>
          </cell>
          <cell r="F2558">
            <v>28.99</v>
          </cell>
          <cell r="G2558">
            <v>34.89</v>
          </cell>
          <cell r="H2558">
            <v>2.9</v>
          </cell>
        </row>
        <row r="2559">
          <cell r="C2559" t="str">
            <v>CIMENTADO LISO QUEIMADO E=2CM C/JUNTA BATIDA CIM/AREIA 1:3</v>
          </cell>
          <cell r="D2559" t="str">
            <v>M2</v>
          </cell>
          <cell r="E2559">
            <v>5.48</v>
          </cell>
          <cell r="F2559">
            <v>28.99</v>
          </cell>
          <cell r="G2559">
            <v>34.47</v>
          </cell>
          <cell r="H2559">
            <v>2.9</v>
          </cell>
        </row>
        <row r="2560">
          <cell r="C2560" t="str">
            <v>PISO CIMENTADO LISO C/CIM/AREIA MEDIA PENEIRADA 1:3 E=2,5CM PREPARO C/BETONEIRA</v>
          </cell>
          <cell r="D2560" t="str">
            <v>M2</v>
          </cell>
          <cell r="E2560">
            <v>7.08</v>
          </cell>
          <cell r="F2560">
            <v>19.809999999999999</v>
          </cell>
          <cell r="G2560">
            <v>26.89</v>
          </cell>
          <cell r="H2560">
            <v>1.9493075</v>
          </cell>
        </row>
        <row r="2561">
          <cell r="C2561" t="str">
            <v>CIMENTADO RUSTICO E=1,5CM, COM ARGAMASSA CIMENTO/AREIA 1:4, PREPARO MANUAL</v>
          </cell>
          <cell r="D2561" t="str">
            <v>M2</v>
          </cell>
          <cell r="E2561">
            <v>3.46</v>
          </cell>
          <cell r="F2561">
            <v>18.45</v>
          </cell>
          <cell r="G2561">
            <v>21.91</v>
          </cell>
          <cell r="H2561">
            <v>1.85</v>
          </cell>
        </row>
        <row r="2562">
          <cell r="C2562" t="str">
            <v>CIMENTADO RUSTICO E=3,5CM, COM ARGAMASSA CIMENTO/AREIA 1:4, PREPARO MA NUAL</v>
          </cell>
          <cell r="D2562" t="str">
            <v>M2</v>
          </cell>
          <cell r="E2562">
            <v>8.07</v>
          </cell>
          <cell r="F2562">
            <v>20.13</v>
          </cell>
          <cell r="G2562">
            <v>28.2</v>
          </cell>
          <cell r="H2562">
            <v>2.0499999999999998</v>
          </cell>
        </row>
        <row r="2563">
          <cell r="C2563" t="str">
            <v>CIMENTADO RUSTICO E=2,5CM, COM ARGAMASSA CIMENTO/AREIA 1:4, PREPARO MA NUAL</v>
          </cell>
          <cell r="D2563" t="str">
            <v>M2</v>
          </cell>
          <cell r="E2563">
            <v>5.76</v>
          </cell>
          <cell r="F2563">
            <v>19.29</v>
          </cell>
          <cell r="G2563">
            <v>25.05</v>
          </cell>
          <cell r="H2563">
            <v>1.95</v>
          </cell>
        </row>
        <row r="2564">
          <cell r="C2564" t="str">
            <v>PISO CIMENTADO E=1,5CM C/ARGAMASSA 1:3 CIMENTO AREIA ALISADO COLHER SOBRE BASE EXISTENTE.</v>
          </cell>
          <cell r="D2564" t="str">
            <v>M2</v>
          </cell>
          <cell r="E2564">
            <v>4.13</v>
          </cell>
          <cell r="F2564">
            <v>16.32</v>
          </cell>
          <cell r="G2564">
            <v>20.45</v>
          </cell>
          <cell r="H2564">
            <v>1.6127499999999999</v>
          </cell>
        </row>
        <row r="2565">
          <cell r="C2565" t="str">
            <v>PISO EM MADEIRA</v>
          </cell>
          <cell r="E2565" t="str">
            <v/>
          </cell>
          <cell r="F2565" t="str">
            <v/>
          </cell>
          <cell r="G2565" t="str">
            <v/>
          </cell>
        </row>
        <row r="2566">
          <cell r="C2566" t="str">
            <v>PISO EM TABUA DE MADEIRA DE LEI 1A, ESPESSURA 2,5CM, FIXADO EM PECAS DE MADEIRA</v>
          </cell>
          <cell r="D2566" t="str">
            <v>M2</v>
          </cell>
          <cell r="E2566">
            <v>74.709999999999994</v>
          </cell>
          <cell r="F2566">
            <v>38.200000000000003</v>
          </cell>
          <cell r="G2566">
            <v>112.91</v>
          </cell>
          <cell r="H2566">
            <v>3.75</v>
          </cell>
        </row>
        <row r="2567">
          <cell r="C2567" t="str">
            <v>PISO EM TACO DE MADEIRA 7X21CM, ASSENTADO COM ARGAMASSA TRACO 1:4 (CIMENTO E AREIA)</v>
          </cell>
          <cell r="D2567" t="str">
            <v>M2</v>
          </cell>
          <cell r="E2567">
            <v>64.67</v>
          </cell>
          <cell r="F2567">
            <v>22.75</v>
          </cell>
          <cell r="G2567">
            <v>87.42</v>
          </cell>
          <cell r="H2567">
            <v>2.2999999999999998</v>
          </cell>
        </row>
        <row r="2568">
          <cell r="C2568" t="str">
            <v>PISO EM TACO DE MADEIRA 7X21CM, FIXADO COM COLA BASE DE PVA</v>
          </cell>
          <cell r="D2568" t="str">
            <v>M2</v>
          </cell>
          <cell r="E2568">
            <v>62.1</v>
          </cell>
          <cell r="F2568">
            <v>8.34</v>
          </cell>
          <cell r="G2568">
            <v>70.44</v>
          </cell>
          <cell r="H2568">
            <v>0.85</v>
          </cell>
        </row>
        <row r="2569">
          <cell r="C2569" t="str">
            <v>PISO PARQUET DE MADEIRA DE LEI FIXADO COM COLA BASE DE PVA</v>
          </cell>
          <cell r="D2569" t="str">
            <v>M2</v>
          </cell>
          <cell r="E2569">
            <v>77.91</v>
          </cell>
          <cell r="F2569">
            <v>11.79</v>
          </cell>
          <cell r="G2569">
            <v>89.7</v>
          </cell>
          <cell r="H2569">
            <v>1.2</v>
          </cell>
        </row>
        <row r="2570">
          <cell r="C2570" t="str">
            <v>PISO CERAMICO</v>
          </cell>
          <cell r="E2570" t="str">
            <v/>
          </cell>
          <cell r="F2570" t="str">
            <v/>
          </cell>
          <cell r="G2570" t="str">
            <v/>
          </cell>
        </row>
        <row r="2571">
          <cell r="C2571" t="str">
            <v>PISO EM CERAMICA ESMALTADA 20X30CM P/PISO, PEI-4, 1ª QUALIDADE, C/ARG COLANTE INCL. REJUNTE C/CIMENTO BRANCO, CONSIDERANDO 5% DE PERDAS PARA A CERAMICA</v>
          </cell>
          <cell r="D2571" t="str">
            <v>M2</v>
          </cell>
          <cell r="E2571">
            <v>26.82</v>
          </cell>
          <cell r="F2571">
            <v>5.65</v>
          </cell>
          <cell r="G2571">
            <v>32.47</v>
          </cell>
          <cell r="H2571">
            <v>0.55000000000000004</v>
          </cell>
        </row>
        <row r="2572">
          <cell r="C2572" t="str">
            <v>PISO EM LADRILHO HIDRAULICO 20X20CM, ASSENTADO COM ARGAMASSA COLANTE</v>
          </cell>
          <cell r="D2572" t="str">
            <v>M2</v>
          </cell>
          <cell r="E2572">
            <v>26.6</v>
          </cell>
          <cell r="F2572">
            <v>5.65</v>
          </cell>
          <cell r="G2572">
            <v>32.25</v>
          </cell>
          <cell r="H2572">
            <v>0.55000000000000004</v>
          </cell>
        </row>
        <row r="2573">
          <cell r="C2573" t="str">
            <v>PISO EM CERAMICA ESMALTADA 1A PEI-V, PADRAO MEDIO, ASSENTADA COM ARGAMASSA DE CIMENTO E AREIA PREPARO MANUAL, REJUNTE C/ CIMENTO BRANCO</v>
          </cell>
          <cell r="D2573" t="str">
            <v>M2</v>
          </cell>
          <cell r="E2573">
            <v>37.71</v>
          </cell>
          <cell r="F2573">
            <v>14.51</v>
          </cell>
          <cell r="G2573">
            <v>52.22</v>
          </cell>
          <cell r="H2573">
            <v>1.4</v>
          </cell>
        </row>
        <row r="2574">
          <cell r="C2574" t="str">
            <v>PISO EM CERAMICA ESMALTADA LINHA POPULAR PEI-4, ASSENTADA COM ARGAMASSA COLANTE, COM REJUNTAMENTO EM CIMENTO BRANCO</v>
          </cell>
          <cell r="D2574" t="str">
            <v>M2</v>
          </cell>
          <cell r="E2574">
            <v>23.89</v>
          </cell>
          <cell r="F2574">
            <v>5.65</v>
          </cell>
          <cell r="G2574">
            <v>29.54</v>
          </cell>
          <cell r="H2574">
            <v>0.55000000000000004</v>
          </cell>
        </row>
        <row r="2575">
          <cell r="C2575" t="str">
            <v>PISO CERAMICO GRES 1A PEI-4 30X30CM, ASSENTADO COM ARGAMASSA TRACO 1:4 (CIMENTO E AREIA) PREPARO MANUAL, COM REJUNTE EM CIMENTO COMUM</v>
          </cell>
          <cell r="D2575" t="str">
            <v>M2</v>
          </cell>
          <cell r="E2575">
            <v>29.34</v>
          </cell>
          <cell r="F2575">
            <v>14.51</v>
          </cell>
          <cell r="G2575">
            <v>43.85</v>
          </cell>
          <cell r="H2575">
            <v>1.4</v>
          </cell>
        </row>
        <row r="2576">
          <cell r="C2576" t="str">
            <v>PISO DE PASTILHA FOSCA 1X1" ASSENTADO SOBRE ARGAMASSA 1:2:2 (CIMENTO/AREIA/SAIBRO)</v>
          </cell>
          <cell r="D2576" t="str">
            <v>M2</v>
          </cell>
          <cell r="E2576">
            <v>87.47</v>
          </cell>
          <cell r="F2576">
            <v>26.97</v>
          </cell>
          <cell r="G2576">
            <v>114.44</v>
          </cell>
          <cell r="H2576">
            <v>2.7</v>
          </cell>
        </row>
        <row r="2577">
          <cell r="C2577" t="str">
            <v>PISO EM LADRILHO ANTIDERRAPANTE ASSENTADO SOBRE ARGAMASSA 1:3 (CIMENTO E AREIA) REJUNTADO COM CIMENTO BRANCO E CORANTE</v>
          </cell>
          <cell r="D2577" t="str">
            <v>M2</v>
          </cell>
          <cell r="E2577">
            <v>38.36</v>
          </cell>
          <cell r="F2577">
            <v>23.17</v>
          </cell>
          <cell r="G2577">
            <v>61.53</v>
          </cell>
          <cell r="H2577">
            <v>2.35</v>
          </cell>
        </row>
        <row r="2578">
          <cell r="C2578" t="str">
            <v>PISO PORCELANATO ASSENTADO SOBRE ARGAMASSA DE CIMENTO COLANTE E REJUNTADO COM CIMENTO BRANCO</v>
          </cell>
          <cell r="D2578" t="str">
            <v>M2</v>
          </cell>
          <cell r="E2578">
            <v>140.76</v>
          </cell>
          <cell r="F2578">
            <v>5.65</v>
          </cell>
          <cell r="G2578">
            <v>146.41</v>
          </cell>
          <cell r="H2578">
            <v>0.55000000000000004</v>
          </cell>
        </row>
        <row r="2579">
          <cell r="C2579" t="str">
            <v>PISO EM LADRILHO HIDRAULICO 20X20 CM ASSENTADO SOBRE ARGAMASSA 1:3 (CIMENTO E AREIA) REJUNTADO COM CIMENTO BRANCO</v>
          </cell>
          <cell r="D2579" t="str">
            <v>M2</v>
          </cell>
          <cell r="E2579">
            <v>32.1</v>
          </cell>
          <cell r="F2579">
            <v>14.51</v>
          </cell>
          <cell r="G2579">
            <v>46.61</v>
          </cell>
          <cell r="H2579">
            <v>1.4</v>
          </cell>
        </row>
        <row r="2580">
          <cell r="C2580" t="str">
            <v>PISO DE PEDRA E GRANILITE/MARMORITE</v>
          </cell>
          <cell r="E2580" t="str">
            <v/>
          </cell>
          <cell r="F2580" t="str">
            <v/>
          </cell>
          <cell r="G2580" t="str">
            <v/>
          </cell>
        </row>
        <row r="2581">
          <cell r="C2581" t="str">
            <v>PISO EM PEDRA SAO TOME 20X40CM, ASSENTADA COM ARGAMASSA DE CIMENTO E AREIA, COM REJUNTAMENTO EM CIMENTO BRANCO</v>
          </cell>
          <cell r="D2581" t="str">
            <v>M2</v>
          </cell>
          <cell r="E2581">
            <v>63.48</v>
          </cell>
          <cell r="F2581">
            <v>15.35</v>
          </cell>
          <cell r="G2581">
            <v>78.83</v>
          </cell>
          <cell r="H2581">
            <v>1.5</v>
          </cell>
        </row>
        <row r="2582">
          <cell r="C2582" t="str">
            <v>PISO EM PEDRA PORTUGUESA 50% BRANCA 50% PRETA, ASSENTADA SOBRE BASE DE SAIBRO, COM REJUNTAMENTO EM CIMENTO BRANCO</v>
          </cell>
          <cell r="D2582" t="str">
            <v>M2</v>
          </cell>
          <cell r="E2582">
            <v>27.35</v>
          </cell>
          <cell r="F2582">
            <v>20.23</v>
          </cell>
          <cell r="G2582">
            <v>47.58</v>
          </cell>
          <cell r="H2582">
            <v>2</v>
          </cell>
        </row>
        <row r="2583">
          <cell r="C2583" t="str">
            <v>PISO EM PEDRA PORTUGUESA ASSENTADO SOBRE BASE DE AREIA, REJUNTADO COM CIMENTO COMUM</v>
          </cell>
          <cell r="D2583" t="str">
            <v>M2</v>
          </cell>
          <cell r="E2583">
            <v>21.03</v>
          </cell>
          <cell r="F2583">
            <v>20.23</v>
          </cell>
          <cell r="G2583">
            <v>41.26</v>
          </cell>
          <cell r="H2583">
            <v>2</v>
          </cell>
        </row>
        <row r="2584">
          <cell r="C2584" t="str">
            <v>PISO EM PEDRA ARDOSIA, 40X40CM, ESPESSURA 1CM, ASSENTADA COM ARGAMASSA COLANTE, COM REJUNTE EM CIMENTO COMUM</v>
          </cell>
          <cell r="D2584" t="str">
            <v>M2</v>
          </cell>
          <cell r="E2584">
            <v>14.56</v>
          </cell>
          <cell r="F2584">
            <v>5.23</v>
          </cell>
          <cell r="G2584">
            <v>19.79</v>
          </cell>
          <cell r="H2584">
            <v>0.5</v>
          </cell>
        </row>
        <row r="2585">
          <cell r="C2585" t="str">
            <v>PISO EM PEDRA ARDOSIA IRREGULAR, ESPESSURA 1CM, ASSENTADA COM ARGAMASSA TRACO 1:0,5:5 (CIMENTO, CAL E AREIA), COM REJUNTE EM CIMENTO BRANCO</v>
          </cell>
          <cell r="D2585" t="str">
            <v>M2</v>
          </cell>
          <cell r="E2585">
            <v>15.1</v>
          </cell>
          <cell r="F2585">
            <v>7.91</v>
          </cell>
          <cell r="G2585">
            <v>23.01</v>
          </cell>
          <cell r="H2585">
            <v>0.82</v>
          </cell>
        </row>
        <row r="2586">
          <cell r="C2586" t="str">
            <v>PISO EM PEDRA PORTUGUESA 60% BRANCA 40% PRETA, ASSENTADA EM ARGAMASSA TRACO 1:5 (CIMENTO E SAIBRO), INCLUSO ACERTO DO TERRENO</v>
          </cell>
          <cell r="D2586" t="str">
            <v>M2</v>
          </cell>
          <cell r="E2586">
            <v>29.02</v>
          </cell>
          <cell r="F2586">
            <v>26.94</v>
          </cell>
          <cell r="G2586">
            <v>55.96</v>
          </cell>
          <cell r="H2586">
            <v>2.8</v>
          </cell>
        </row>
        <row r="2587">
          <cell r="C2587" t="str">
            <v>PISO EM GRANILITE BRANCO, INCLUSO JUNTAS DE DILATACAO PLASTICAS E POLIMENTO MECANIZADO</v>
          </cell>
          <cell r="D2587" t="str">
            <v>M2</v>
          </cell>
          <cell r="E2587">
            <v>16.170000000000002</v>
          </cell>
          <cell r="F2587">
            <v>40.46</v>
          </cell>
          <cell r="G2587">
            <v>56.63</v>
          </cell>
          <cell r="H2587">
            <v>4</v>
          </cell>
        </row>
        <row r="2588">
          <cell r="C2588" t="str">
            <v>PISO EM GRANITO BRANCO 50X50CM LEVIGADO ESPESSURA 2CM, ASSENTADO COM ARGAMASSA COLANTE DUPLA COLAGEM, COM REJUNTAMENTO EM CIMENTO BRANCO</v>
          </cell>
          <cell r="D2588" t="str">
            <v>M2</v>
          </cell>
          <cell r="E2588">
            <v>215.49</v>
          </cell>
          <cell r="F2588">
            <v>10.119999999999999</v>
          </cell>
          <cell r="G2588">
            <v>225.61</v>
          </cell>
          <cell r="H2588">
            <v>1</v>
          </cell>
        </row>
        <row r="2589">
          <cell r="C2589" t="str">
            <v>PISO EM GRANILITE, MARMORITE OU GRANITINA ESPESSURA 8 MM, INCLUSO JUNTAS DE DILATACAO PLASTICAS</v>
          </cell>
          <cell r="D2589" t="str">
            <v>M2</v>
          </cell>
          <cell r="E2589">
            <v>71.06</v>
          </cell>
          <cell r="F2589">
            <v>11.3</v>
          </cell>
          <cell r="G2589">
            <v>82.36</v>
          </cell>
          <cell r="H2589">
            <v>1.1000000000000001</v>
          </cell>
        </row>
        <row r="2590">
          <cell r="C2590" t="str">
            <v>PISO GRANITO ASSENTADO SOBRE ARGAMASSA CIMENTO / CAL / AREIA TRACO 1:0,25:3 INCLUSIVE REJUNTE EM CIMENTO</v>
          </cell>
          <cell r="D2590" t="str">
            <v>M2</v>
          </cell>
          <cell r="E2590">
            <v>151.09</v>
          </cell>
          <cell r="F2590">
            <v>18.14</v>
          </cell>
          <cell r="G2590">
            <v>169.23</v>
          </cell>
          <cell r="H2590">
            <v>1.75</v>
          </cell>
        </row>
        <row r="2591">
          <cell r="C2591" t="str">
            <v>ASSENTAMENTO DE PISO GRANITO/MARMORE SOBRE ARGAMASSA TRACO 1:2:2 (CIMENTO/AREIA/SAIBRO)</v>
          </cell>
          <cell r="D2591" t="str">
            <v>M2</v>
          </cell>
          <cell r="E2591">
            <v>3.29</v>
          </cell>
          <cell r="F2591">
            <v>11.8</v>
          </cell>
          <cell r="G2591">
            <v>15.09</v>
          </cell>
          <cell r="H2591">
            <v>1.2</v>
          </cell>
        </row>
        <row r="2592">
          <cell r="C2592" t="str">
            <v>PISO MARMORE BRANCO ASSENTADO SOBRE ARGAMASSA TRACO 1:4 (CIMENTO/AREIA)</v>
          </cell>
          <cell r="D2592" t="str">
            <v>M2</v>
          </cell>
          <cell r="E2592">
            <v>198.7</v>
          </cell>
          <cell r="F2592">
            <v>11.8</v>
          </cell>
          <cell r="G2592">
            <v>210.5</v>
          </cell>
          <cell r="H2592">
            <v>1.2</v>
          </cell>
        </row>
        <row r="2593">
          <cell r="C2593" t="str">
            <v>PISO VINILICO E BORRACHA</v>
          </cell>
          <cell r="E2593" t="str">
            <v/>
          </cell>
          <cell r="F2593" t="str">
            <v/>
          </cell>
          <cell r="G2593" t="str">
            <v/>
          </cell>
        </row>
        <row r="2594">
          <cell r="C2594" t="str">
            <v xml:space="preserve">PISO VINILICO SEMIFLEXIVEL PADRAO LISO, ESPESSURA 2MM, FIXADO COM COLA </v>
          </cell>
          <cell r="D2594" t="str">
            <v>M2</v>
          </cell>
          <cell r="E2594">
            <v>47.79</v>
          </cell>
          <cell r="F2594">
            <v>3.44</v>
          </cell>
          <cell r="G2594">
            <v>51.23</v>
          </cell>
          <cell r="H2594">
            <v>0.34</v>
          </cell>
        </row>
        <row r="2595">
          <cell r="C2595" t="str">
            <v>PISO VINILICO SEMIFLEXIVEL PADRAO LISO, ESPESSURA 3,2MM, FIXADO COM COLA</v>
          </cell>
          <cell r="D2595" t="str">
            <v>M2</v>
          </cell>
          <cell r="E2595">
            <v>79.12</v>
          </cell>
          <cell r="F2595">
            <v>3.44</v>
          </cell>
          <cell r="G2595">
            <v>82.56</v>
          </cell>
          <cell r="H2595">
            <v>0.34</v>
          </cell>
        </row>
        <row r="2596">
          <cell r="C2596" t="str">
            <v>PISO DE BORRACHA FRISADO, ESPESSURA 7MM, ASSENTADO COM ARGAMASSA TRACO 1:3 (CIMENTO E AREIA)</v>
          </cell>
          <cell r="D2596" t="str">
            <v>M2</v>
          </cell>
          <cell r="E2596">
            <v>135.46</v>
          </cell>
          <cell r="F2596">
            <v>9.8800000000000008</v>
          </cell>
          <cell r="G2596">
            <v>145.34</v>
          </cell>
          <cell r="H2596">
            <v>0.97199999999999998</v>
          </cell>
        </row>
        <row r="2597">
          <cell r="C2597" t="str">
            <v>PISO DE BORRACHA PASTILHADO, ESPESSURA 7MM, ASSENTADO COM ARGAMASSA TRACO 1:3 (CIMENTO E AREIA)</v>
          </cell>
          <cell r="D2597" t="str">
            <v>M2</v>
          </cell>
          <cell r="E2597">
            <v>134.91999999999999</v>
          </cell>
          <cell r="F2597">
            <v>9.8800000000000008</v>
          </cell>
          <cell r="G2597">
            <v>144.80000000000001</v>
          </cell>
          <cell r="H2597">
            <v>0.97199999999999998</v>
          </cell>
        </row>
        <row r="2598">
          <cell r="C2598" t="str">
            <v>PISO EM BORRACHA SINTETICA ESPESSURA 7MM, PASTILHADO, ASSENTADO EM COLA</v>
          </cell>
          <cell r="D2598" t="str">
            <v>M2</v>
          </cell>
          <cell r="E2598">
            <v>133.86000000000001</v>
          </cell>
          <cell r="F2598">
            <v>3.44</v>
          </cell>
          <cell r="G2598">
            <v>137.30000000000001</v>
          </cell>
          <cell r="H2598">
            <v>0.34</v>
          </cell>
        </row>
        <row r="2599">
          <cell r="C2599" t="str">
            <v>PISO DE BORRACHA CANELADA, ESPESSURA 3,5MM, FIXADO COM COLA</v>
          </cell>
          <cell r="D2599" t="str">
            <v>M2</v>
          </cell>
          <cell r="E2599">
            <v>68.13</v>
          </cell>
          <cell r="F2599">
            <v>3.44</v>
          </cell>
          <cell r="G2599">
            <v>71.569999999999993</v>
          </cell>
          <cell r="H2599">
            <v>0.34</v>
          </cell>
        </row>
        <row r="2600">
          <cell r="C2600" t="str">
            <v>ASSENTAMENTO DE PISO DE BORRACHA PASTILHADA FIXADO COM COLA</v>
          </cell>
          <cell r="D2600" t="str">
            <v>M2</v>
          </cell>
          <cell r="E2600">
            <v>9.34</v>
          </cell>
          <cell r="F2600">
            <v>3.44</v>
          </cell>
          <cell r="G2600">
            <v>12.78</v>
          </cell>
          <cell r="H2600">
            <v>0.34</v>
          </cell>
        </row>
        <row r="2601">
          <cell r="C2601" t="str">
            <v>PISO DE ALTA RESISTENCIA</v>
          </cell>
          <cell r="E2601" t="str">
            <v/>
          </cell>
          <cell r="F2601" t="str">
            <v/>
          </cell>
          <cell r="G2601" t="str">
            <v/>
          </cell>
        </row>
        <row r="2602">
          <cell r="C2602" t="str">
            <v>PISO INDUSTRIAL ALTA RESISTENCIA ESPESSURA 8MM, INCLUSO JUNTAS DE DILATACAO PLASTICAS E POLIMENTO MECANIZADO</v>
          </cell>
          <cell r="D2602" t="str">
            <v>M2</v>
          </cell>
          <cell r="E2602">
            <v>10.11</v>
          </cell>
          <cell r="F2602">
            <v>32.270000000000003</v>
          </cell>
          <cell r="G2602">
            <v>42.38</v>
          </cell>
          <cell r="H2602">
            <v>3.6</v>
          </cell>
        </row>
        <row r="2603">
          <cell r="C2603" t="str">
            <v>PISO INDUSTRIAL ALTA RESISTENCIA ESPESSURA 12MM, INCLUSO JUNTAS DE DILATACAO PLASTICAS E POLIMENTO MECANIZADO</v>
          </cell>
          <cell r="D2603" t="str">
            <v>M2</v>
          </cell>
          <cell r="E2603">
            <v>13.3</v>
          </cell>
          <cell r="F2603">
            <v>36.56</v>
          </cell>
          <cell r="G2603">
            <v>49.86</v>
          </cell>
          <cell r="H2603">
            <v>4.07</v>
          </cell>
        </row>
        <row r="2604">
          <cell r="C2604" t="str">
            <v>DEGRAU PARA PISO INDUSTRIAL DE ALTA RESISTENCIA, ESPELHO DE 17 CM, SEM PINGADEIRA</v>
          </cell>
          <cell r="D2604" t="str">
            <v>ML</v>
          </cell>
          <cell r="E2604">
            <v>8.69</v>
          </cell>
          <cell r="F2604">
            <v>25.29</v>
          </cell>
          <cell r="G2604">
            <v>33.979999999999997</v>
          </cell>
          <cell r="H2604">
            <v>2.5</v>
          </cell>
        </row>
        <row r="2605">
          <cell r="C2605" t="str">
            <v>PISO COM REVESTIMENTO EPOXI</v>
          </cell>
          <cell r="D2605" t="str">
            <v>M2</v>
          </cell>
          <cell r="E2605">
            <v>16.649999999999999</v>
          </cell>
          <cell r="F2605">
            <v>10.119999999999999</v>
          </cell>
          <cell r="G2605">
            <v>26.77</v>
          </cell>
          <cell r="H2605">
            <v>1</v>
          </cell>
        </row>
        <row r="2606">
          <cell r="C2606" t="str">
            <v>PISO EM CONCRETO</v>
          </cell>
          <cell r="E2606" t="str">
            <v/>
          </cell>
          <cell r="F2606" t="str">
            <v/>
          </cell>
          <cell r="G2606" t="str">
            <v/>
          </cell>
        </row>
        <row r="2607">
          <cell r="C2607" t="str">
            <v>PISO LAMINADO EM CONCRETO 20 MPA PREPARO MECANICO, ESPESSURA 7CM, INCLUSO SELANTE ELASTICO A BASE DE POLIURETANO</v>
          </cell>
          <cell r="D2607" t="str">
            <v>M2</v>
          </cell>
          <cell r="E2607">
            <v>21.31</v>
          </cell>
          <cell r="F2607">
            <v>13.83</v>
          </cell>
          <cell r="G2607">
            <v>35.14</v>
          </cell>
          <cell r="H2607">
            <v>1.4263980000000001</v>
          </cell>
        </row>
        <row r="2608">
          <cell r="C2608" t="str">
            <v>PISO EM CONCRETO DESEMPENADO PARA QUADRAS POLIESPORTIVAS PREPARO MECANICO, ESPESSURA 7CM, INCLUSO JUNTAS DE DILATACAO E LASTRO IMPERMEABILIZADO</v>
          </cell>
          <cell r="D2608" t="str">
            <v>M2</v>
          </cell>
          <cell r="E2608">
            <v>19.78</v>
          </cell>
          <cell r="F2608">
            <v>14.58</v>
          </cell>
          <cell r="G2608">
            <v>34.36</v>
          </cell>
          <cell r="H2608">
            <v>1.5121979999999999</v>
          </cell>
        </row>
        <row r="2609">
          <cell r="C2609" t="str">
            <v>PISO EM CONCRETO PARA QUADRAS POLIESPORTIVAS, CONCRETO PREPARO MECANICO 20MPA, ESPESSURA 7CM, INCLUSO POLIMENTO E JUNTAS EM POLIURETANO 2X2M</v>
          </cell>
          <cell r="D2609" t="str">
            <v>M2</v>
          </cell>
          <cell r="E2609">
            <v>22.66</v>
          </cell>
          <cell r="F2609">
            <v>13.83</v>
          </cell>
          <cell r="G2609">
            <v>36.49</v>
          </cell>
          <cell r="H2609">
            <v>1.4263980000000001</v>
          </cell>
        </row>
        <row r="2610">
          <cell r="C2610" t="str">
            <v>PISO EM CONCRETO 20 MPA USINADO, ESPESSURA 7CM E JUNTAS SERRADAS 2X2M, INCLUSO POLIMENTO COM DESEMPENADEIRA ELETRICA</v>
          </cell>
          <cell r="D2610" t="str">
            <v>M2</v>
          </cell>
          <cell r="E2610">
            <v>23.75</v>
          </cell>
          <cell r="F2610">
            <v>11.37</v>
          </cell>
          <cell r="G2610">
            <v>35.119999999999997</v>
          </cell>
          <cell r="H2610">
            <v>1.1499999999999999</v>
          </cell>
        </row>
        <row r="2611">
          <cell r="C2611" t="str">
            <v>SOLEIRAS E RODAPES</v>
          </cell>
          <cell r="E2611" t="str">
            <v/>
          </cell>
          <cell r="F2611" t="str">
            <v/>
          </cell>
          <cell r="G2611" t="str">
            <v/>
          </cell>
        </row>
        <row r="2612">
          <cell r="C2612" t="str">
            <v>SOLEIRA EM ARDOSIA, LARGURA 15CM, ASSENTADA COM ARGAMASSA DE CIMENTO E AREIA</v>
          </cell>
          <cell r="D2612" t="str">
            <v>M</v>
          </cell>
          <cell r="E2612">
            <v>1.93</v>
          </cell>
          <cell r="F2612">
            <v>6.67</v>
          </cell>
          <cell r="G2612">
            <v>8.6</v>
          </cell>
          <cell r="H2612">
            <v>0.63</v>
          </cell>
        </row>
        <row r="2613">
          <cell r="C2613" t="str">
            <v>SOLEIRA DE CIMENTADO LISO LARGURA 15CM EXECUTADA COM ARGAMASSA TRACO 1:3 (CIMENTO E AREIA)</v>
          </cell>
          <cell r="D2613" t="str">
            <v>M</v>
          </cell>
          <cell r="E2613">
            <v>0.82</v>
          </cell>
          <cell r="F2613">
            <v>6.67</v>
          </cell>
          <cell r="G2613">
            <v>7.49</v>
          </cell>
          <cell r="H2613">
            <v>0.63</v>
          </cell>
        </row>
        <row r="2614">
          <cell r="C2614" t="str">
            <v>SOLEIRA DE MARMORE BRANCO, LARGURA 15CM, ESPESSURA 3CM, ASSENTADA SOBRE ARGAMASSA TRACO 1:4 (CIMENTO E AREIA)</v>
          </cell>
          <cell r="D2614" t="str">
            <v>M</v>
          </cell>
          <cell r="E2614">
            <v>42.24</v>
          </cell>
          <cell r="F2614">
            <v>6.67</v>
          </cell>
          <cell r="G2614">
            <v>48.91</v>
          </cell>
          <cell r="H2614">
            <v>0.63</v>
          </cell>
        </row>
        <row r="2615">
          <cell r="C2615" t="str">
            <v>SOLEIRA CERAMICA PEI-4 LARGURA 15CM ASSENTADA SOBRE ARGAMASSA CIMENTO E AREIA TRACO 1:4</v>
          </cell>
          <cell r="D2615" t="str">
            <v>M</v>
          </cell>
          <cell r="E2615">
            <v>3.29</v>
          </cell>
          <cell r="F2615">
            <v>6.67</v>
          </cell>
          <cell r="G2615">
            <v>9.9600000000000009</v>
          </cell>
          <cell r="H2615">
            <v>0.63</v>
          </cell>
        </row>
        <row r="2616">
          <cell r="C2616" t="str">
            <v>SOLEIRA DE MARMORITE PRE-MOLDADA, LARGURA 15CM, ASSENTADA COM ARGAMASSA DE CIMENTO E AREIA</v>
          </cell>
          <cell r="D2616" t="str">
            <v>M</v>
          </cell>
          <cell r="E2616">
            <v>55.73</v>
          </cell>
          <cell r="F2616">
            <v>6.67</v>
          </cell>
          <cell r="G2616">
            <v>62.4</v>
          </cell>
          <cell r="H2616">
            <v>0.63</v>
          </cell>
        </row>
        <row r="2617">
          <cell r="C2617" t="str">
            <v>SOLEIRA DE MARMORE BRANCO, LARGURA 5CM, ESPESSURA 3CM, ASSENTADA COM ARGAMASSA COLANTE</v>
          </cell>
          <cell r="D2617" t="str">
            <v>M</v>
          </cell>
          <cell r="E2617">
            <v>45.15</v>
          </cell>
          <cell r="F2617">
            <v>2.62</v>
          </cell>
          <cell r="G2617">
            <v>47.77</v>
          </cell>
          <cell r="H2617">
            <v>0.25</v>
          </cell>
        </row>
        <row r="2618">
          <cell r="C2618" t="str">
            <v>RODAPE EM MADEIRA, ALTURA 7CM, FIXADO EM PECAS DE MADEIRA</v>
          </cell>
          <cell r="D2618" t="str">
            <v>M</v>
          </cell>
          <cell r="E2618">
            <v>6.84</v>
          </cell>
          <cell r="F2618">
            <v>3.04</v>
          </cell>
          <cell r="G2618">
            <v>9.8800000000000008</v>
          </cell>
          <cell r="H2618">
            <v>0.3</v>
          </cell>
        </row>
        <row r="2619">
          <cell r="C2619" t="str">
            <v>RODAPE EM CERAMICA ESMALTADA LINHA POPULAR PEI-4, ASSENTADA COM ARGAMASSA FABRICADA NO LOCAL, COM REJUNTAMENTO EM CIMENTO BRANCO</v>
          </cell>
          <cell r="D2619" t="str">
            <v>M</v>
          </cell>
          <cell r="E2619">
            <v>2.1</v>
          </cell>
          <cell r="F2619">
            <v>7.34</v>
          </cell>
          <cell r="G2619">
            <v>9.44</v>
          </cell>
          <cell r="H2619">
            <v>0.71</v>
          </cell>
        </row>
        <row r="2620">
          <cell r="C2620" t="str">
            <v>RODAPE EM ARGAMASSA TRACO 1:0,5:5 (CIMENTO, CAL E AREIA), LARGURA 8CM, PREPARO MECANICO</v>
          </cell>
          <cell r="D2620" t="str">
            <v>M</v>
          </cell>
          <cell r="E2620">
            <v>0.24</v>
          </cell>
          <cell r="F2620">
            <v>6.13</v>
          </cell>
          <cell r="G2620">
            <v>6.37</v>
          </cell>
          <cell r="H2620">
            <v>0.60719999999999996</v>
          </cell>
        </row>
        <row r="2621">
          <cell r="C2621" t="str">
            <v>RODAPE EM PEDRA ARDOSIA, LARGURA 8CM, ASSENTADA COM ARGAMASSA DE CIMENTO, CAL E AREIA, COM REJUNTAMENTO EM CIMENTO BRANCO</v>
          </cell>
          <cell r="D2621" t="str">
            <v>ML</v>
          </cell>
          <cell r="E2621">
            <v>1.07</v>
          </cell>
          <cell r="F2621">
            <v>3.76</v>
          </cell>
          <cell r="G2621">
            <v>4.83</v>
          </cell>
          <cell r="H2621">
            <v>0.40720000000000001</v>
          </cell>
        </row>
        <row r="2622">
          <cell r="C2622" t="str">
            <v>RODAPE EM CONCRETO CANTO VIVO, INCLUSO POLIMENTO MECANICO</v>
          </cell>
          <cell r="D2622" t="str">
            <v>M</v>
          </cell>
          <cell r="E2622">
            <v>0.33</v>
          </cell>
          <cell r="F2622">
            <v>6.3</v>
          </cell>
          <cell r="G2622">
            <v>6.63</v>
          </cell>
          <cell r="H2622">
            <v>0.624</v>
          </cell>
        </row>
        <row r="2623">
          <cell r="C2623" t="str">
            <v>RODAPE EM MARMORE BRANCO, ESPESSURA 7CM</v>
          </cell>
          <cell r="D2623" t="str">
            <v>M</v>
          </cell>
          <cell r="E2623">
            <v>28.94</v>
          </cell>
          <cell r="F2623">
            <v>3.76</v>
          </cell>
          <cell r="G2623">
            <v>32.700000000000003</v>
          </cell>
          <cell r="H2623">
            <v>0.40720000000000001</v>
          </cell>
        </row>
        <row r="2624">
          <cell r="C2624" t="str">
            <v>RODAPE EM ARGAMASSA COM AGREGADO DE ALTA RESISTENCIA, ALTURA 10CM</v>
          </cell>
          <cell r="D2624" t="str">
            <v>M</v>
          </cell>
          <cell r="E2624">
            <v>2.08</v>
          </cell>
          <cell r="F2624">
            <v>10.95</v>
          </cell>
          <cell r="G2624">
            <v>13.03</v>
          </cell>
          <cell r="H2624">
            <v>1.1000000000000001</v>
          </cell>
        </row>
        <row r="2625">
          <cell r="C2625" t="str">
            <v>RODAPE EM MARMORITE, ALTURA 10CM</v>
          </cell>
          <cell r="D2625" t="str">
            <v>M</v>
          </cell>
          <cell r="E2625">
            <v>5.25</v>
          </cell>
          <cell r="F2625">
            <v>11.42</v>
          </cell>
          <cell r="G2625">
            <v>16.670000000000002</v>
          </cell>
          <cell r="H2625">
            <v>1.1399999999999999</v>
          </cell>
        </row>
        <row r="2626">
          <cell r="C2626" t="str">
            <v>RODAPE VINILICO ALTURA 5CM, ESPESSURA 1MM, FIXADO COM COLA</v>
          </cell>
          <cell r="D2626" t="str">
            <v>M</v>
          </cell>
          <cell r="E2626">
            <v>7.83</v>
          </cell>
          <cell r="F2626">
            <v>3.7</v>
          </cell>
          <cell r="G2626">
            <v>11.53</v>
          </cell>
          <cell r="H2626">
            <v>0.4</v>
          </cell>
        </row>
        <row r="2627">
          <cell r="C2627" t="str">
            <v>RODAPE BORRACHA LISO, ALTURA 7CM, ESPESSURA 1MM, FIXADO COM COLA</v>
          </cell>
          <cell r="D2627" t="str">
            <v>M</v>
          </cell>
          <cell r="E2627">
            <v>14.32</v>
          </cell>
          <cell r="F2627">
            <v>3.7</v>
          </cell>
          <cell r="G2627">
            <v>18.02</v>
          </cell>
          <cell r="H2627">
            <v>0.4</v>
          </cell>
        </row>
        <row r="2628">
          <cell r="C2628" t="str">
            <v>RODAPE EM MADEIRA, ALTURA 7CM, FIXADO COM COLA</v>
          </cell>
          <cell r="D2628" t="str">
            <v>M</v>
          </cell>
          <cell r="E2628">
            <v>6.5</v>
          </cell>
          <cell r="F2628">
            <v>3.58</v>
          </cell>
          <cell r="G2628">
            <v>10.08</v>
          </cell>
          <cell r="H2628">
            <v>0.3</v>
          </cell>
        </row>
        <row r="2629">
          <cell r="C2629" t="str">
            <v>RODAPE EM CERAMICA PADRAO MEDIO PEI-4 ASSENTADO COM ARGAMASSA TRACO 1:4 (CIMENTO E AREIA)</v>
          </cell>
          <cell r="D2629" t="str">
            <v>M</v>
          </cell>
          <cell r="E2629">
            <v>1.49</v>
          </cell>
          <cell r="F2629">
            <v>7.34</v>
          </cell>
          <cell r="G2629">
            <v>8.83</v>
          </cell>
          <cell r="H2629">
            <v>0.71</v>
          </cell>
        </row>
        <row r="2630">
          <cell r="C2630" t="str">
            <v>RODAPE EM CERAMICA PADRAO MEDIO PEI-4 ALTURA 8CM ASSENTADO SOBRE ARGAMASSA DE CIMENTO COLANTE REJUNTADO COM CIMENTO BRANCO</v>
          </cell>
          <cell r="D2630" t="str">
            <v>M</v>
          </cell>
          <cell r="E2630">
            <v>2.54</v>
          </cell>
          <cell r="F2630">
            <v>7.26</v>
          </cell>
          <cell r="G2630">
            <v>9.8000000000000007</v>
          </cell>
          <cell r="H2630">
            <v>0.7</v>
          </cell>
        </row>
        <row r="2631">
          <cell r="C2631" t="str">
            <v>RODAPE EM PORCELANATO ALTURA 8CM ASSENTADO SOBRE ARGAMASSA DE CIMENTO COLANTE REJUNTADO COM CIMENTO BRANCO</v>
          </cell>
          <cell r="D2631" t="str">
            <v>M</v>
          </cell>
          <cell r="E2631">
            <v>13.39</v>
          </cell>
          <cell r="F2631">
            <v>7.26</v>
          </cell>
          <cell r="G2631">
            <v>20.65</v>
          </cell>
          <cell r="H2631">
            <v>0.7</v>
          </cell>
        </row>
        <row r="2632">
          <cell r="C2632" t="str">
            <v>RODAPE EM ARGAMASSA TRACO 1:3 (CIMENTO E AREIA) ALTURA 8CM</v>
          </cell>
          <cell r="D2632" t="str">
            <v>M</v>
          </cell>
          <cell r="E2632">
            <v>0.44</v>
          </cell>
          <cell r="F2632">
            <v>6.2</v>
          </cell>
          <cell r="G2632">
            <v>6.64</v>
          </cell>
          <cell r="H2632">
            <v>0.61599999999999999</v>
          </cell>
        </row>
        <row r="2633">
          <cell r="C2633" t="str">
            <v>RODAPE EM MARMORE BRANCO ASSENTADO COM ARGAMASSA TRACO 1:4 (CIMENTO E AREIA) ALTURA 7CM</v>
          </cell>
          <cell r="D2633" t="str">
            <v>M</v>
          </cell>
          <cell r="E2633">
            <v>31.94</v>
          </cell>
          <cell r="F2633">
            <v>3.83</v>
          </cell>
          <cell r="G2633">
            <v>35.770000000000003</v>
          </cell>
          <cell r="H2633">
            <v>0.41599999999999998</v>
          </cell>
        </row>
        <row r="2634">
          <cell r="C2634" t="str">
            <v>RODAPE EM ARDOSIA ASSENTADO COM ARGAMASSA TRACO 1:4 (CIMENTO E AREIA) ALTURA 10CM</v>
          </cell>
          <cell r="D2634" t="str">
            <v>M</v>
          </cell>
          <cell r="E2634">
            <v>3.5</v>
          </cell>
          <cell r="F2634">
            <v>3.83</v>
          </cell>
          <cell r="G2634">
            <v>7.33</v>
          </cell>
          <cell r="H2634">
            <v>0.41499999999999998</v>
          </cell>
        </row>
        <row r="2635">
          <cell r="C2635" t="str">
            <v>TESTEIRA OU RODAPE VINILICO 6CM FIXADO COM COLA</v>
          </cell>
          <cell r="D2635" t="str">
            <v>M</v>
          </cell>
          <cell r="E2635">
            <v>18.32</v>
          </cell>
          <cell r="F2635">
            <v>0.83</v>
          </cell>
          <cell r="G2635">
            <v>19.149999999999999</v>
          </cell>
          <cell r="H2635">
            <v>7.0000000000000007E-2</v>
          </cell>
        </row>
        <row r="2636">
          <cell r="C2636" t="str">
            <v>JUNTAS EM PISOS</v>
          </cell>
          <cell r="E2636" t="str">
            <v/>
          </cell>
          <cell r="F2636" t="str">
            <v/>
          </cell>
          <cell r="G2636" t="str">
            <v/>
          </cell>
        </row>
        <row r="2637">
          <cell r="C2637" t="str">
            <v>JUNTA 5X5CM COM ARGAMASSA TRACO 1:3 (CIMENTO E AREIA) PARA PISO EM PLACAS</v>
          </cell>
          <cell r="D2637" t="str">
            <v>M</v>
          </cell>
          <cell r="E2637">
            <v>0.72</v>
          </cell>
          <cell r="F2637">
            <v>6.2</v>
          </cell>
          <cell r="G2637">
            <v>6.92</v>
          </cell>
          <cell r="H2637">
            <v>0.61499999999999999</v>
          </cell>
        </row>
        <row r="2638">
          <cell r="C2638" t="str">
            <v>JUNTA 2,5X2,5CM COM ARGAMASSA 1:1:3 IMPERMEABILIZANTE DE HIDRO-ASFALTO CIMENTO E AREIA PARA PISO EM PLACAS</v>
          </cell>
          <cell r="D2638" t="str">
            <v>M</v>
          </cell>
          <cell r="E2638">
            <v>3.17</v>
          </cell>
          <cell r="F2638">
            <v>8.9</v>
          </cell>
          <cell r="G2638">
            <v>12.07</v>
          </cell>
          <cell r="H2638">
            <v>0.88</v>
          </cell>
        </row>
        <row r="2639">
          <cell r="C2639" t="str">
            <v>JUNTA GRAMADA 5CM DE LARGURA</v>
          </cell>
          <cell r="D2639" t="str">
            <v>M</v>
          </cell>
          <cell r="E2639">
            <v>0.32</v>
          </cell>
          <cell r="F2639">
            <v>8.1</v>
          </cell>
          <cell r="G2639">
            <v>8.42</v>
          </cell>
          <cell r="H2639">
            <v>0.8</v>
          </cell>
        </row>
        <row r="2640">
          <cell r="C2640" t="str">
            <v>CARPETE</v>
          </cell>
          <cell r="E2640" t="str">
            <v/>
          </cell>
          <cell r="F2640" t="str">
            <v/>
          </cell>
          <cell r="G2640" t="str">
            <v/>
          </cell>
        </row>
        <row r="2641">
          <cell r="C2641" t="str">
            <v>CARPETE NYLON ESPESSURA 6MM, COLOCADO SOBRE ARGAMASSA TRACO 1:4 (CIMENTO E AREIA)</v>
          </cell>
          <cell r="D2641" t="str">
            <v>M2</v>
          </cell>
          <cell r="E2641">
            <v>50.81</v>
          </cell>
          <cell r="F2641">
            <v>4.62</v>
          </cell>
          <cell r="G2641">
            <v>55.43</v>
          </cell>
          <cell r="H2641">
            <v>0.55000000000000004</v>
          </cell>
        </row>
        <row r="2642">
          <cell r="C2642" t="str">
            <v>PINTURAS</v>
          </cell>
          <cell r="E2642" t="str">
            <v/>
          </cell>
          <cell r="F2642" t="str">
            <v/>
          </cell>
          <cell r="G2642" t="str">
            <v/>
          </cell>
        </row>
        <row r="2643">
          <cell r="C2643" t="str">
            <v>MANUTENCAO / REPAROS - PINTURAS</v>
          </cell>
          <cell r="E2643" t="str">
            <v/>
          </cell>
          <cell r="F2643" t="str">
            <v/>
          </cell>
          <cell r="G2643" t="str">
            <v/>
          </cell>
        </row>
        <row r="2644">
          <cell r="C2644" t="str">
            <v xml:space="preserve">REMOCAO DE PINTURAS COM JATEAMENTO DE AREIA, EM SUPERFICIES METALICAS </v>
          </cell>
          <cell r="D2644" t="str">
            <v>M2</v>
          </cell>
          <cell r="E2644">
            <v>6.18</v>
          </cell>
          <cell r="F2644">
            <v>5.43</v>
          </cell>
          <cell r="G2644">
            <v>11.61</v>
          </cell>
          <cell r="H2644">
            <v>0.6</v>
          </cell>
        </row>
        <row r="2645">
          <cell r="C2645" t="str">
            <v>RASPAGEM DE PINTURA PVA</v>
          </cell>
          <cell r="D2645" t="str">
            <v>M2</v>
          </cell>
          <cell r="E2645">
            <v>0.28999999999999998</v>
          </cell>
          <cell r="F2645">
            <v>4.2</v>
          </cell>
          <cell r="G2645">
            <v>4.49</v>
          </cell>
          <cell r="H2645">
            <v>0.5</v>
          </cell>
        </row>
        <row r="2646">
          <cell r="C2646" t="str">
            <v>RASPAGEM DE PINTURA LATEX ACRILICA</v>
          </cell>
          <cell r="D2646" t="str">
            <v>M2</v>
          </cell>
          <cell r="E2646">
            <v>0</v>
          </cell>
          <cell r="F2646">
            <v>5.87</v>
          </cell>
          <cell r="G2646">
            <v>5.87</v>
          </cell>
          <cell r="H2646">
            <v>0.7</v>
          </cell>
        </row>
        <row r="2647">
          <cell r="C2647" t="str">
            <v>RASPAGEM DE PINTURA A BASE OLEO</v>
          </cell>
          <cell r="D2647" t="str">
            <v>M2</v>
          </cell>
          <cell r="E2647">
            <v>0</v>
          </cell>
          <cell r="F2647">
            <v>4.2</v>
          </cell>
          <cell r="G2647">
            <v>4.2</v>
          </cell>
          <cell r="H2647">
            <v>0.5</v>
          </cell>
        </row>
        <row r="2648">
          <cell r="C2648" t="str">
            <v>REMOCAO DE PINTURA A BASE OLEO OU ESMALTE</v>
          </cell>
          <cell r="D2648" t="str">
            <v>M2</v>
          </cell>
          <cell r="E2648">
            <v>2.67</v>
          </cell>
          <cell r="F2648">
            <v>4.2</v>
          </cell>
          <cell r="G2648">
            <v>6.87</v>
          </cell>
          <cell r="H2648">
            <v>0.5</v>
          </cell>
        </row>
        <row r="2649">
          <cell r="C2649" t="str">
            <v>JATEAMENTO COMERCIAL COM AREIA EM ESTRUTURA DE ACO CARBONO</v>
          </cell>
          <cell r="D2649" t="str">
            <v>M2</v>
          </cell>
          <cell r="E2649">
            <v>3.82</v>
          </cell>
          <cell r="F2649">
            <v>3.31</v>
          </cell>
          <cell r="G2649">
            <v>7.13</v>
          </cell>
          <cell r="H2649">
            <v>0.29499999999999998</v>
          </cell>
        </row>
        <row r="2650">
          <cell r="C2650" t="str">
            <v>REPINTURA C/TINTA LATEX PVA P/INTERIOR SOBRE SUPERF EM BOM ESTADO E NA COR EXISTENTE INCL LIMPEZA LEVE LIXAMENTO C/LIXA FINA UMA DEMAO DESELADOR E UMA DE ACABAMENTO</v>
          </cell>
          <cell r="D2650" t="str">
            <v>M2</v>
          </cell>
          <cell r="E2650">
            <v>2.83</v>
          </cell>
          <cell r="F2650">
            <v>5.23</v>
          </cell>
          <cell r="G2650">
            <v>8.06</v>
          </cell>
          <cell r="H2650">
            <v>0.315</v>
          </cell>
        </row>
        <row r="2651">
          <cell r="C2651" t="str">
            <v>REPINTURA C/TINTA ACRILICA SEMI-BRILHANTE OU ACETINADA P/INT OU EXTSOBRE SUPERFICIE EM BOM ESTADO E NA COR EXISTENTE INCL LIMPEZA LEVE LIXAMENTO COM LIXA FINA UMA DEMAO DE SELADOR E UMA DE ACABAMENTO</v>
          </cell>
          <cell r="D2651" t="str">
            <v>M2</v>
          </cell>
          <cell r="E2651">
            <v>2.94</v>
          </cell>
          <cell r="F2651">
            <v>4.49</v>
          </cell>
          <cell r="G2651">
            <v>7.43</v>
          </cell>
          <cell r="H2651">
            <v>0.42</v>
          </cell>
        </row>
        <row r="2652">
          <cell r="C2652" t="str">
            <v>REPINTURA RODAPES EM BOM ESTADO COM ESMALTE SINT ALTO BRILHO OU ACETINADO INCL LIXAMENTO LIMPEZA E 2 DEMAOS DE ACABAMENTO NA COR EXISTENTE</v>
          </cell>
          <cell r="D2652" t="str">
            <v>M</v>
          </cell>
          <cell r="E2652">
            <v>0.41</v>
          </cell>
          <cell r="F2652">
            <v>2.4500000000000002</v>
          </cell>
          <cell r="G2652">
            <v>2.86</v>
          </cell>
          <cell r="H2652">
            <v>0.23</v>
          </cell>
        </row>
        <row r="2653">
          <cell r="C2653" t="str">
            <v>REPINTURA INT OU EXT SOBRE FERRO C/TINTA A OLEO BRILHANTE INCL LIXAMENTO LEVE LIMPEZA UMA DEMAO DE ANTI-OXIDO E UMA DEMAO DE ACABAMENTO NA COR EXISTENTE</v>
          </cell>
          <cell r="D2653" t="str">
            <v>M2</v>
          </cell>
          <cell r="E2653">
            <v>4.7300000000000004</v>
          </cell>
          <cell r="F2653">
            <v>5.25</v>
          </cell>
          <cell r="G2653">
            <v>9.98</v>
          </cell>
          <cell r="H2653">
            <v>0.49</v>
          </cell>
        </row>
        <row r="2654">
          <cell r="C2654" t="str">
            <v>REPINTURA INT/EXT SOBRE FERRO EM BOM ESTADO C/TINTA GRAFITE EM DUAS DEMAOS APOS LIXAMENTO LEVE LIMPEZA DESENGORDURAMENTO E UMA DEMAO DE TINTA ANTI-OXIDO</v>
          </cell>
          <cell r="D2654" t="str">
            <v>M2</v>
          </cell>
          <cell r="E2654">
            <v>5.44</v>
          </cell>
          <cell r="F2654">
            <v>5.25</v>
          </cell>
          <cell r="G2654">
            <v>10.69</v>
          </cell>
          <cell r="H2654">
            <v>0.49</v>
          </cell>
        </row>
        <row r="2655">
          <cell r="C2655" t="str">
            <v>LIXAMENTO METAL P/PINTURA OLEO OU ESMALTE</v>
          </cell>
          <cell r="D2655" t="str">
            <v>M2</v>
          </cell>
          <cell r="E2655">
            <v>3.96</v>
          </cell>
          <cell r="F2655">
            <v>4.2</v>
          </cell>
          <cell r="G2655">
            <v>8.16</v>
          </cell>
          <cell r="H2655">
            <v>0.5</v>
          </cell>
        </row>
        <row r="2656">
          <cell r="C2656" t="str">
            <v>REPINTURA DE QUADRA SOBRE DEMARCACAO EXISTENTE PINTADA C/TINTA ACRILICA</v>
          </cell>
          <cell r="D2656" t="str">
            <v>M2</v>
          </cell>
          <cell r="E2656">
            <v>3.53</v>
          </cell>
          <cell r="F2656">
            <v>15.75</v>
          </cell>
          <cell r="G2656">
            <v>19.28</v>
          </cell>
          <cell r="H2656">
            <v>1.33</v>
          </cell>
        </row>
        <row r="2657">
          <cell r="C2657" t="str">
            <v>EMASSAMENTO</v>
          </cell>
          <cell r="E2657" t="str">
            <v/>
          </cell>
          <cell r="F2657" t="str">
            <v/>
          </cell>
          <cell r="G2657" t="str">
            <v/>
          </cell>
        </row>
        <row r="2658">
          <cell r="C2658" t="str">
            <v>EMASSAMENTO COM MASSA LATEX PVA PARA AMBIENTES INTERNOS, UMA DEMAO</v>
          </cell>
          <cell r="D2658" t="str">
            <v>M2</v>
          </cell>
          <cell r="E2658">
            <v>2.2799999999999998</v>
          </cell>
          <cell r="F2658">
            <v>2.62</v>
          </cell>
          <cell r="G2658">
            <v>4.9000000000000004</v>
          </cell>
          <cell r="H2658">
            <v>0.25</v>
          </cell>
        </row>
        <row r="2659">
          <cell r="C2659" t="str">
            <v>EMASSAMENTO COM MASSA LATEX PVA PARA AMBIENTES INTERNOS, DUAS DEMAOS</v>
          </cell>
          <cell r="D2659" t="str">
            <v>M2</v>
          </cell>
          <cell r="E2659">
            <v>4.57</v>
          </cell>
          <cell r="F2659">
            <v>5.23</v>
          </cell>
          <cell r="G2659">
            <v>9.8000000000000007</v>
          </cell>
          <cell r="H2659">
            <v>0.5</v>
          </cell>
        </row>
        <row r="2660">
          <cell r="C2660" t="str">
            <v>EMASSAMENTO COM MASSA A BASE OLEO EM PAREDES, UMA DEMAO</v>
          </cell>
          <cell r="D2660" t="str">
            <v>M2</v>
          </cell>
          <cell r="E2660">
            <v>5.28</v>
          </cell>
          <cell r="F2660">
            <v>5.23</v>
          </cell>
          <cell r="G2660">
            <v>10.51</v>
          </cell>
          <cell r="H2660">
            <v>0.5</v>
          </cell>
        </row>
        <row r="2661">
          <cell r="C2661" t="str">
            <v>EMASSAMENTO COM MASSA A BASE OLEO EM PAREDES, DUAS DEMAOS</v>
          </cell>
          <cell r="D2661" t="str">
            <v>M2</v>
          </cell>
          <cell r="E2661">
            <v>7.02</v>
          </cell>
          <cell r="F2661">
            <v>6.24</v>
          </cell>
          <cell r="G2661">
            <v>13.26</v>
          </cell>
          <cell r="H2661">
            <v>0.6</v>
          </cell>
        </row>
        <row r="2662">
          <cell r="C2662" t="str">
            <v>EMASSAMENTO MASSA BASE A OLEO EM MADEIRA, DUAS DEMAOS</v>
          </cell>
          <cell r="D2662" t="str">
            <v>M2</v>
          </cell>
          <cell r="E2662">
            <v>5.55</v>
          </cell>
          <cell r="F2662">
            <v>6.66</v>
          </cell>
          <cell r="G2662">
            <v>12.21</v>
          </cell>
          <cell r="H2662">
            <v>0.65</v>
          </cell>
        </row>
        <row r="2663">
          <cell r="C2663" t="str">
            <v>EMASSAMENTO COM MASSA ACRILICA PARA AMBIENTES INTERNOS/EXTERNOS, UMA DEMAO</v>
          </cell>
          <cell r="D2663" t="str">
            <v>M2</v>
          </cell>
          <cell r="E2663">
            <v>3.2</v>
          </cell>
          <cell r="F2663">
            <v>3.22</v>
          </cell>
          <cell r="G2663">
            <v>6.42</v>
          </cell>
          <cell r="H2663">
            <v>0.31</v>
          </cell>
        </row>
        <row r="2664">
          <cell r="C2664" t="str">
            <v>EMASSAMENTO COM MASSA ACRILICA PARA AMBIENTES INTERNOS/EXTERNOS, DUAS DEMAOS</v>
          </cell>
          <cell r="D2664" t="str">
            <v>M2</v>
          </cell>
          <cell r="E2664">
            <v>6.53</v>
          </cell>
          <cell r="F2664">
            <v>6.24</v>
          </cell>
          <cell r="G2664">
            <v>12.77</v>
          </cell>
          <cell r="H2664">
            <v>0.6</v>
          </cell>
        </row>
        <row r="2665">
          <cell r="C2665" t="str">
            <v>EMASSAMENTO EPOXI - 261003</v>
          </cell>
          <cell r="D2665" t="str">
            <v>M2</v>
          </cell>
          <cell r="E2665">
            <v>25.98</v>
          </cell>
          <cell r="F2665">
            <v>8.1</v>
          </cell>
          <cell r="G2665">
            <v>34.08</v>
          </cell>
          <cell r="H2665">
            <v>0.8</v>
          </cell>
        </row>
        <row r="2666">
          <cell r="C2666" t="str">
            <v>FUNDO PREPARADOR</v>
          </cell>
          <cell r="E2666" t="str">
            <v/>
          </cell>
          <cell r="F2666" t="str">
            <v/>
          </cell>
          <cell r="G2666" t="str">
            <v/>
          </cell>
        </row>
        <row r="2667">
          <cell r="C2667" t="str">
            <v>FUNDO SELADOR PVA AMBIENTES INTERNOS, UMA DEMAO</v>
          </cell>
          <cell r="D2667" t="str">
            <v>M2</v>
          </cell>
          <cell r="E2667">
            <v>1.64</v>
          </cell>
          <cell r="F2667">
            <v>2.02</v>
          </cell>
          <cell r="G2667">
            <v>3.66</v>
          </cell>
          <cell r="H2667">
            <v>0.2</v>
          </cell>
        </row>
        <row r="2668">
          <cell r="C2668" t="str">
            <v>FUNDO SELADOR ACRILICO AMBIENTES INTERNOS/EXTERNOS, UMA DEMAO</v>
          </cell>
          <cell r="D2668" t="str">
            <v>M2</v>
          </cell>
          <cell r="E2668">
            <v>1.39</v>
          </cell>
          <cell r="F2668">
            <v>2.02</v>
          </cell>
          <cell r="G2668">
            <v>3.41</v>
          </cell>
          <cell r="H2668">
            <v>0.25</v>
          </cell>
        </row>
        <row r="2669">
          <cell r="C2669" t="str">
            <v>PINTURA EM PRIMER EPOXI EM ESTRUTURA DE ACO CARBONO APLICADO A REVOLVER, UMA DEMAO, ESPESSURA 25MICRA</v>
          </cell>
          <cell r="D2669" t="str">
            <v>M2</v>
          </cell>
          <cell r="E2669">
            <v>5.94</v>
          </cell>
          <cell r="F2669">
            <v>1.29</v>
          </cell>
          <cell r="G2669">
            <v>7.23</v>
          </cell>
          <cell r="H2669">
            <v>0.12</v>
          </cell>
        </row>
        <row r="2670">
          <cell r="C2670" t="str">
            <v>PINTURA FUNDO OXIDO DE FERRO/ZARCAO, DUAS DEMAOS, PARA FERRO</v>
          </cell>
          <cell r="D2670" t="str">
            <v>M2</v>
          </cell>
          <cell r="E2670">
            <v>4.38</v>
          </cell>
          <cell r="F2670">
            <v>7.26</v>
          </cell>
          <cell r="G2670">
            <v>11.64</v>
          </cell>
          <cell r="H2670">
            <v>0.7</v>
          </cell>
        </row>
        <row r="2671">
          <cell r="C2671" t="str">
            <v>PINTURA FUNDO OXIDO DE FERRO/ZARCAO, UMA DEMAO, PARA FERRO</v>
          </cell>
          <cell r="D2671" t="str">
            <v>M2</v>
          </cell>
          <cell r="E2671">
            <v>2.19</v>
          </cell>
          <cell r="F2671">
            <v>5.23</v>
          </cell>
          <cell r="G2671">
            <v>7.42</v>
          </cell>
          <cell r="H2671">
            <v>0.5</v>
          </cell>
        </row>
        <row r="2672">
          <cell r="C2672" t="str">
            <v>PINTURA EM MADEIRA</v>
          </cell>
          <cell r="E2672" t="str">
            <v/>
          </cell>
          <cell r="F2672" t="str">
            <v/>
          </cell>
          <cell r="G2672" t="str">
            <v/>
          </cell>
        </row>
        <row r="2673">
          <cell r="C2673" t="str">
            <v>PINTURA EM VERNIZ POLIURETANO BRILHANTE EM MADEIRA, TRES DEMAOS</v>
          </cell>
          <cell r="D2673" t="str">
            <v>M2</v>
          </cell>
          <cell r="E2673">
            <v>5.14</v>
          </cell>
          <cell r="F2673">
            <v>7.26</v>
          </cell>
          <cell r="G2673">
            <v>12.4</v>
          </cell>
          <cell r="H2673">
            <v>0.7</v>
          </cell>
        </row>
        <row r="2674">
          <cell r="C2674" t="str">
            <v>PINTURA EM VERNIZ SINTETICO BRILHANTE EM MADEIRA, TRES DEMAOS</v>
          </cell>
          <cell r="D2674" t="str">
            <v>M2</v>
          </cell>
          <cell r="E2674">
            <v>2.33</v>
          </cell>
          <cell r="F2674">
            <v>7.26</v>
          </cell>
          <cell r="G2674">
            <v>9.59</v>
          </cell>
          <cell r="H2674">
            <v>0.7</v>
          </cell>
        </row>
        <row r="2675">
          <cell r="C2675" t="str">
            <v>PINTURA ESMALTE ACETINADO EM MADEIRA, DUAS DEMAOS</v>
          </cell>
          <cell r="D2675" t="str">
            <v>M2</v>
          </cell>
          <cell r="E2675">
            <v>3.9</v>
          </cell>
          <cell r="F2675">
            <v>6.42</v>
          </cell>
          <cell r="G2675">
            <v>10.32</v>
          </cell>
          <cell r="H2675">
            <v>0.5</v>
          </cell>
        </row>
        <row r="2676">
          <cell r="C2676" t="str">
            <v>PINTURA ESMALTE FOSCO PARA MADEIRA, DUAS DEMAOS, INCLUSO APARELHAMENTO COM FUNDO NIVELADOR BRANCO FOSCO</v>
          </cell>
          <cell r="D2676" t="str">
            <v>M2</v>
          </cell>
          <cell r="E2676">
            <v>7.19</v>
          </cell>
          <cell r="F2676">
            <v>7.68</v>
          </cell>
          <cell r="G2676">
            <v>14.87</v>
          </cell>
          <cell r="H2676">
            <v>0.75</v>
          </cell>
        </row>
        <row r="2677">
          <cell r="C2677" t="str">
            <v>PINTURA ESMALTE ACETINADO PARA MADEIRA, DUAS DEMAOS, INCLUSO APARELHAMENTO COM FUNDO NIVELADOR BRANCO FOSCO</v>
          </cell>
          <cell r="D2677" t="str">
            <v>M2</v>
          </cell>
          <cell r="E2677">
            <v>7.11</v>
          </cell>
          <cell r="F2677">
            <v>7.68</v>
          </cell>
          <cell r="G2677">
            <v>14.79</v>
          </cell>
          <cell r="H2677">
            <v>0.75</v>
          </cell>
        </row>
        <row r="2678">
          <cell r="C2678" t="str">
            <v>PINTURA ESMALTE BRILHANTE PARA MADEIRA, DUAS DEMAOS, INCLUSO APARELHAMENTO COM FUNDO NIVELADOR BRANCO FOSCO</v>
          </cell>
          <cell r="D2678" t="str">
            <v>M2</v>
          </cell>
          <cell r="E2678">
            <v>6.92</v>
          </cell>
          <cell r="F2678">
            <v>7.68</v>
          </cell>
          <cell r="G2678">
            <v>14.6</v>
          </cell>
          <cell r="H2678">
            <v>0.75</v>
          </cell>
        </row>
        <row r="2679">
          <cell r="C2679" t="str">
            <v>PINTURA VERNIZ EM FORRO DE MADEIRA, DUAS DEMAOS</v>
          </cell>
          <cell r="D2679" t="str">
            <v>M2</v>
          </cell>
          <cell r="E2679">
            <v>4.96</v>
          </cell>
          <cell r="F2679">
            <v>7.26</v>
          </cell>
          <cell r="G2679">
            <v>12.22</v>
          </cell>
          <cell r="H2679">
            <v>0.7</v>
          </cell>
        </row>
        <row r="2680">
          <cell r="C2680" t="str">
            <v>PINTURA IMUNIZANTE PARA MADEIRA, DUAS DEMAOS</v>
          </cell>
          <cell r="D2680" t="str">
            <v>M2</v>
          </cell>
          <cell r="E2680">
            <v>4.43</v>
          </cell>
          <cell r="F2680">
            <v>7.68</v>
          </cell>
          <cell r="G2680">
            <v>12.11</v>
          </cell>
          <cell r="H2680">
            <v>0.75</v>
          </cell>
        </row>
        <row r="2681">
          <cell r="C2681" t="str">
            <v>PINTURA VERNIZ TIPO GOMA LACA DISSOLVIDO EM ALCOOL</v>
          </cell>
          <cell r="D2681" t="str">
            <v>M2</v>
          </cell>
          <cell r="E2681">
            <v>0.78</v>
          </cell>
          <cell r="F2681">
            <v>37.32</v>
          </cell>
          <cell r="G2681">
            <v>38.1</v>
          </cell>
          <cell r="H2681">
            <v>3.4</v>
          </cell>
        </row>
        <row r="2682">
          <cell r="C2682" t="str">
            <v>PINTURA A OLEO SOBRE MADEIRA</v>
          </cell>
          <cell r="D2682" t="str">
            <v>M2</v>
          </cell>
          <cell r="E2682">
            <v>1.8</v>
          </cell>
          <cell r="F2682">
            <v>6.07</v>
          </cell>
          <cell r="G2682">
            <v>7.87</v>
          </cell>
          <cell r="H2682">
            <v>0.8</v>
          </cell>
        </row>
        <row r="2683">
          <cell r="C2683" t="str">
            <v>PINTURA A OLEO S/ESQUADRIA DE MADEIRA DUAS DEMAOS</v>
          </cell>
          <cell r="D2683" t="str">
            <v>M2</v>
          </cell>
          <cell r="E2683">
            <v>2.97</v>
          </cell>
          <cell r="F2683">
            <v>7.68</v>
          </cell>
          <cell r="G2683">
            <v>10.65</v>
          </cell>
          <cell r="H2683">
            <v>0.6</v>
          </cell>
        </row>
        <row r="2684">
          <cell r="C2684" t="str">
            <v>PINTURA A OLEO COM MASSA</v>
          </cell>
          <cell r="D2684" t="str">
            <v>M2</v>
          </cell>
          <cell r="E2684">
            <v>3.95</v>
          </cell>
          <cell r="F2684">
            <v>9.2799999999999994</v>
          </cell>
          <cell r="G2684">
            <v>13.23</v>
          </cell>
          <cell r="H2684">
            <v>1.3</v>
          </cell>
        </row>
        <row r="2685">
          <cell r="C2685" t="str">
            <v>PINTURA VERNIZ EM MADEIRA 2 DEMAOS - 260901</v>
          </cell>
          <cell r="D2685" t="str">
            <v>M2</v>
          </cell>
          <cell r="E2685">
            <v>5.09</v>
          </cell>
          <cell r="F2685">
            <v>6.24</v>
          </cell>
          <cell r="G2685">
            <v>11.33</v>
          </cell>
          <cell r="H2685">
            <v>0.32590000000000002</v>
          </cell>
        </row>
        <row r="2686">
          <cell r="C2686" t="str">
            <v>PINTURA DE QUADRO ESCOLAR SOBRE REVESTIM LISO C/2 DEMAOS DE ACABAMENTO FOSCO SOBRE PAREDE PREPARADA COM REVESTIMENTO LISO EXCL ESTE</v>
          </cell>
          <cell r="D2686" t="str">
            <v>M2</v>
          </cell>
          <cell r="E2686">
            <v>5.08</v>
          </cell>
          <cell r="F2686">
            <v>3.21</v>
          </cell>
          <cell r="G2686">
            <v>8.2899999999999991</v>
          </cell>
          <cell r="H2686">
            <v>0.3</v>
          </cell>
        </row>
        <row r="2687">
          <cell r="C2687" t="str">
            <v>PINTURA DE RODAPES C/ESMALTE SINTETICO ALTO BRILHO OU ACETINADO SOBRE MADEIRA NOVA APOS LIXAMENTO, UMA DEMAO DE VERNIZ IMUNIZANTE E IMPERMEABILIZANTE INCOLOR, MASSA CORRIDA E DUAS DEMAOS DE ACABAMENTO DE ALTA CLASSE.</v>
          </cell>
          <cell r="D2687" t="str">
            <v>M</v>
          </cell>
          <cell r="E2687">
            <v>1.22</v>
          </cell>
          <cell r="F2687">
            <v>5.15</v>
          </cell>
          <cell r="G2687">
            <v>6.37</v>
          </cell>
          <cell r="H2687">
            <v>0.47</v>
          </cell>
        </row>
        <row r="2688">
          <cell r="C2688" t="str">
            <v>PINTURA EM SUPERFICIES METALICAS</v>
          </cell>
          <cell r="E2688" t="str">
            <v/>
          </cell>
          <cell r="F2688" t="str">
            <v/>
          </cell>
          <cell r="G2688" t="str">
            <v/>
          </cell>
        </row>
        <row r="2689">
          <cell r="C2689" t="str">
            <v>PINTURA ESMALTE 2 DEMAOS C/1 DEMAO ZARCAO P/ESQUADRIA FERRO</v>
          </cell>
          <cell r="D2689" t="str">
            <v>M2</v>
          </cell>
          <cell r="E2689">
            <v>6.04</v>
          </cell>
          <cell r="F2689">
            <v>16.18</v>
          </cell>
          <cell r="G2689">
            <v>22.22</v>
          </cell>
          <cell r="H2689">
            <v>1.6</v>
          </cell>
        </row>
        <row r="2690">
          <cell r="C2690" t="str">
            <v>PINTURA COM TINTA GRAFITE ESMALTE EM FERRO</v>
          </cell>
          <cell r="D2690" t="str">
            <v>M2</v>
          </cell>
          <cell r="E2690">
            <v>3.63</v>
          </cell>
          <cell r="F2690">
            <v>16.18</v>
          </cell>
          <cell r="G2690">
            <v>19.809999999999999</v>
          </cell>
          <cell r="H2690">
            <v>1.6</v>
          </cell>
        </row>
        <row r="2691">
          <cell r="C2691" t="str">
            <v>PINTURA DE SUPERFICIE C/TINTA GRAFITE</v>
          </cell>
          <cell r="D2691" t="str">
            <v>M2</v>
          </cell>
          <cell r="E2691">
            <v>2.93</v>
          </cell>
          <cell r="F2691">
            <v>8.7799999999999994</v>
          </cell>
          <cell r="G2691">
            <v>11.71</v>
          </cell>
          <cell r="H2691">
            <v>0.8</v>
          </cell>
        </row>
        <row r="2692">
          <cell r="C2692" t="str">
            <v>PINTURA ESMALTE BRILHANTE, DUAS DEMAOS, PARA FERRO</v>
          </cell>
          <cell r="D2692" t="str">
            <v>M2</v>
          </cell>
          <cell r="E2692">
            <v>5.28</v>
          </cell>
          <cell r="F2692">
            <v>10.119999999999999</v>
          </cell>
          <cell r="G2692">
            <v>15.4</v>
          </cell>
          <cell r="H2692">
            <v>1</v>
          </cell>
        </row>
        <row r="2693">
          <cell r="C2693" t="str">
            <v>PINTURA ESMALTE ACETINADO, DUAS DEMAOS, PARA FERRO</v>
          </cell>
          <cell r="D2693" t="str">
            <v>M2</v>
          </cell>
          <cell r="E2693">
            <v>5.47</v>
          </cell>
          <cell r="F2693">
            <v>10.119999999999999</v>
          </cell>
          <cell r="G2693">
            <v>15.59</v>
          </cell>
          <cell r="H2693">
            <v>1</v>
          </cell>
        </row>
        <row r="2694">
          <cell r="C2694" t="str">
            <v>PINTURA ESMALTE FOSCO, DUAS DEMAOS, PARA FERRO</v>
          </cell>
          <cell r="D2694" t="str">
            <v>M2</v>
          </cell>
          <cell r="E2694">
            <v>5.55</v>
          </cell>
          <cell r="F2694">
            <v>10.119999999999999</v>
          </cell>
          <cell r="G2694">
            <v>15.67</v>
          </cell>
          <cell r="H2694">
            <v>1</v>
          </cell>
        </row>
        <row r="2695">
          <cell r="C2695" t="str">
            <v>PINTURA EM ESMALTE SINTETICO EM PECAS METALICAS UTILIZANDO REVOLVER/COMPRESSOR, DUAS DEMAOS, INCLUSO UMA DEMAO FUNDO OXIDO DE FERRO/ZARCAO</v>
          </cell>
          <cell r="D2695" t="str">
            <v>M2</v>
          </cell>
          <cell r="E2695">
            <v>8.73</v>
          </cell>
          <cell r="F2695">
            <v>3.41</v>
          </cell>
          <cell r="G2695">
            <v>12.14</v>
          </cell>
          <cell r="H2695">
            <v>0.32</v>
          </cell>
        </row>
        <row r="2696">
          <cell r="C2696" t="str">
            <v>PINTURA POSTE RETO DE ACO 3,5 A 6M C/1 DEMAO D/TINTA GRAFITE C/PROPRIEDADES DE PRIMER E ACABAMENTO - OBS: C/ALTO TEOR DE ZARCAO</v>
          </cell>
          <cell r="D2696" t="str">
            <v>UN</v>
          </cell>
          <cell r="E2696">
            <v>7.66</v>
          </cell>
          <cell r="F2696">
            <v>6.07</v>
          </cell>
          <cell r="G2696">
            <v>13.73</v>
          </cell>
          <cell r="H2696">
            <v>0.6</v>
          </cell>
        </row>
        <row r="2697">
          <cell r="C2697" t="str">
            <v>PINTURA POSTE RETO DE ACO 7 A 9M C/1 DEMAO TINTA GRAFITE C/PROPRIEDADES DE PRIMER E ACABAMENTO - OBS: COM ALTO TEOR DE ZARCAO</v>
          </cell>
          <cell r="D2697" t="str">
            <v>UN</v>
          </cell>
          <cell r="E2697">
            <v>13.3</v>
          </cell>
          <cell r="F2697">
            <v>12.13</v>
          </cell>
          <cell r="G2697">
            <v>25.43</v>
          </cell>
          <cell r="H2697">
            <v>1.2</v>
          </cell>
        </row>
        <row r="2698">
          <cell r="C2698" t="str">
            <v>PINTURA POSTE RETO DE ACO 10 A 15M C/1 DEMAO TINTA GRAFITE C/PROPRIEDADES DE PRIMER E ACABAMENTO - OBS: COM ALTO TEOR DE ZARCAO</v>
          </cell>
          <cell r="D2698" t="str">
            <v>UN</v>
          </cell>
          <cell r="E2698">
            <v>33.53</v>
          </cell>
          <cell r="F2698">
            <v>29.15</v>
          </cell>
          <cell r="G2698">
            <v>62.68</v>
          </cell>
          <cell r="H2698">
            <v>2.87</v>
          </cell>
        </row>
        <row r="2699">
          <cell r="C2699" t="str">
            <v>PINTURA POSTE RETO DE ACO 16 A 20M C/1 DEMAO TINTA GRAFITE C/PROPRIEDADES DE PRIMER E DE ACABAMENTO - OBS: COM ALTO TEOR DE ZARCAO</v>
          </cell>
          <cell r="D2699" t="str">
            <v>UN</v>
          </cell>
          <cell r="E2699">
            <v>57.95</v>
          </cell>
          <cell r="F2699">
            <v>50.58</v>
          </cell>
          <cell r="G2699">
            <v>108.53</v>
          </cell>
          <cell r="H2699">
            <v>5</v>
          </cell>
        </row>
        <row r="2700">
          <cell r="C2700" t="str">
            <v>PINTURA POSTE CURVO ACO 8 A 9M C/1 BRACO E 1D TINTA GRAFITE C/PROPRIEDADES DE PRIMER E DE ACABAMENTO - OBS: COM ALTO TEOR DE ZARCAO</v>
          </cell>
          <cell r="D2700" t="str">
            <v>UN</v>
          </cell>
          <cell r="E2700">
            <v>14.76</v>
          </cell>
          <cell r="F2700">
            <v>14.16</v>
          </cell>
          <cell r="G2700">
            <v>28.92</v>
          </cell>
          <cell r="H2700">
            <v>1.4</v>
          </cell>
        </row>
        <row r="2701">
          <cell r="C2701" t="str">
            <v>PINTURA POSTE CURVO ACO 8 A 9M C/2 BRACOS E 1D TINTA GRAFITE C/PROPRIEDADES DE PRIMER E DE ACABAMENTO - OBS: COM ALTO TEOR DE ZARCAO</v>
          </cell>
          <cell r="D2701" t="str">
            <v>UN</v>
          </cell>
          <cell r="E2701">
            <v>18.22</v>
          </cell>
          <cell r="F2701">
            <v>16.54</v>
          </cell>
          <cell r="G2701">
            <v>34.76</v>
          </cell>
          <cell r="H2701">
            <v>1.63</v>
          </cell>
        </row>
        <row r="2702">
          <cell r="C2702" t="str">
            <v>PINTURA POSTE RETO ACO 4,5 A 6M C/TINTA ACAB EPOXI-POLIAMIDA APLIC SOBRE ZARCAO DE SECAGEM RAPIDA COR LARANJA DA MESMA LINHA DO FABRICANTE INCL LIMPEZA LIXAMENTO DESENGORDURAMENTO E 2/D ACABAMENTO</v>
          </cell>
          <cell r="D2702" t="str">
            <v>UN</v>
          </cell>
          <cell r="E2702">
            <v>19.32</v>
          </cell>
          <cell r="F2702">
            <v>14.36</v>
          </cell>
          <cell r="G2702">
            <v>33.68</v>
          </cell>
          <cell r="H2702">
            <v>1.3</v>
          </cell>
        </row>
        <row r="2703">
          <cell r="C2703" t="str">
            <v>PINTURA POSTE RETO ACO 7,0 A 9M C/TINTA ACAB EPOXI-POLIAMIDA APLIC SOBRE ZARCAO DE SECAGEM RAPIDA</v>
          </cell>
          <cell r="D2703" t="str">
            <v>UN</v>
          </cell>
          <cell r="E2703">
            <v>31.24</v>
          </cell>
          <cell r="F2703">
            <v>25.16</v>
          </cell>
          <cell r="G2703">
            <v>56.4</v>
          </cell>
          <cell r="H2703">
            <v>2.2999999999999998</v>
          </cell>
        </row>
        <row r="2704">
          <cell r="C2704" t="str">
            <v>PINTURA POSTE RETO ACO 10 A 15M C/TINTA ACAB EPOXI-POLIAMIDA APLIC SOBRE ZARCAO DE SECAGEM RAPIDA</v>
          </cell>
          <cell r="D2704" t="str">
            <v>UN</v>
          </cell>
          <cell r="E2704">
            <v>80.2</v>
          </cell>
          <cell r="F2704">
            <v>63.85</v>
          </cell>
          <cell r="G2704">
            <v>144.05000000000001</v>
          </cell>
          <cell r="H2704">
            <v>5.8</v>
          </cell>
        </row>
        <row r="2705">
          <cell r="C2705" t="str">
            <v>PINTURA POSTE RETO ACO 16 A 20M C/TINTA ACAB EPOXI-POLIAMIDA APLIC SOBRE ZARCAO DE SECAGEM RAPIDA</v>
          </cell>
          <cell r="D2705" t="str">
            <v>UN</v>
          </cell>
          <cell r="E2705">
            <v>130.13</v>
          </cell>
          <cell r="F2705">
            <v>110.96</v>
          </cell>
          <cell r="G2705">
            <v>241.09</v>
          </cell>
          <cell r="H2705">
            <v>10.1</v>
          </cell>
        </row>
        <row r="2706">
          <cell r="C2706" t="str">
            <v>PINTURA POSTE CURVO ACO 9M 1 BRACO TINTA ACAB EPOXI-POLIAMIDA APLIC SOBRE ZARCAO DE SECAGEM RAPIDA</v>
          </cell>
          <cell r="D2706" t="str">
            <v>UN</v>
          </cell>
          <cell r="E2706">
            <v>34.659999999999997</v>
          </cell>
          <cell r="F2706">
            <v>29.55</v>
          </cell>
          <cell r="G2706">
            <v>64.209999999999994</v>
          </cell>
          <cell r="H2706">
            <v>2.7</v>
          </cell>
        </row>
        <row r="2707">
          <cell r="C2707" t="str">
            <v>PINTURA POSTE CURVO ACO 9M C/2 BRACOS TINTA ACAB EPOXI-POLIAMIDA APLIC SOBRE ZARCAO DE SECAGEM RAPIDA</v>
          </cell>
          <cell r="D2707" t="str">
            <v>UN</v>
          </cell>
          <cell r="E2707">
            <v>42.21</v>
          </cell>
          <cell r="F2707">
            <v>36.31</v>
          </cell>
          <cell r="G2707">
            <v>78.52</v>
          </cell>
          <cell r="H2707">
            <v>3.3</v>
          </cell>
        </row>
        <row r="2708">
          <cell r="C2708" t="str">
            <v>PINTURA POSTE CURVO ACO 12M 1 BRACO TINTA ACAB EPOXI-POLIAMIDA APLIC SOBRE ZARCAO DE SECAGEM RAPIDA</v>
          </cell>
          <cell r="D2708" t="str">
            <v>UN</v>
          </cell>
          <cell r="E2708">
            <v>52.5</v>
          </cell>
          <cell r="F2708">
            <v>43.91</v>
          </cell>
          <cell r="G2708">
            <v>96.41</v>
          </cell>
          <cell r="H2708">
            <v>4</v>
          </cell>
        </row>
        <row r="2709">
          <cell r="C2709" t="str">
            <v>PINTURA POSTE CURVO ACO 12M 2 BRACOS TINTA ACAB EPOXI-POLIAMIDA APLIC SOBRE ZARCAO DE SECAGEM RAPIDA</v>
          </cell>
          <cell r="D2709" t="str">
            <v>UN</v>
          </cell>
          <cell r="E2709">
            <v>52.76</v>
          </cell>
          <cell r="F2709">
            <v>48.65</v>
          </cell>
          <cell r="G2709">
            <v>101.41</v>
          </cell>
          <cell r="H2709">
            <v>4.4000000000000004</v>
          </cell>
        </row>
        <row r="2710">
          <cell r="C2710" t="str">
            <v>PINTURA ACABAMENTO ALUMINIO 3 DEMAOS + ZARCAO</v>
          </cell>
          <cell r="D2710" t="str">
            <v>M2</v>
          </cell>
          <cell r="E2710">
            <v>8</v>
          </cell>
          <cell r="F2710">
            <v>12.13</v>
          </cell>
          <cell r="G2710">
            <v>20.13</v>
          </cell>
          <cell r="H2710">
            <v>1.2</v>
          </cell>
        </row>
        <row r="2711">
          <cell r="C2711" t="str">
            <v>PINTURA PARA TELHAS DE ALUMINIO COM TINTA ESMALTE AUTOMOTIVA</v>
          </cell>
          <cell r="D2711" t="str">
            <v>M2</v>
          </cell>
          <cell r="E2711">
            <v>5.85</v>
          </cell>
          <cell r="F2711">
            <v>6.07</v>
          </cell>
          <cell r="G2711">
            <v>11.92</v>
          </cell>
          <cell r="H2711">
            <v>0.6</v>
          </cell>
        </row>
        <row r="2712">
          <cell r="C2712" t="str">
            <v>PINTURA EM CONCRETO / ALVENARIA</v>
          </cell>
          <cell r="E2712" t="str">
            <v/>
          </cell>
          <cell r="F2712" t="str">
            <v/>
          </cell>
          <cell r="G2712" t="str">
            <v/>
          </cell>
        </row>
        <row r="2713">
          <cell r="C2713" t="str">
            <v>CAIACAO EM MEIO-FIO</v>
          </cell>
          <cell r="D2713" t="str">
            <v>M2</v>
          </cell>
          <cell r="E2713">
            <v>0.05</v>
          </cell>
          <cell r="F2713">
            <v>1.84</v>
          </cell>
          <cell r="G2713">
            <v>1.89</v>
          </cell>
          <cell r="H2713">
            <v>0.1575</v>
          </cell>
        </row>
        <row r="2714">
          <cell r="C2714" t="str">
            <v>PINTURA GUARDA-CORPO GUARDA-RODA E MURETA PROTECAO COM CAL EM PONTES E VIADUTOS MEDIDA PELO DOBRO DA AREA TOTAL (LARGURAXALTURA).</v>
          </cell>
          <cell r="D2714" t="str">
            <v>M2</v>
          </cell>
          <cell r="E2714">
            <v>0.21</v>
          </cell>
          <cell r="F2714">
            <v>2.52</v>
          </cell>
          <cell r="G2714">
            <v>2.73</v>
          </cell>
          <cell r="H2714">
            <v>0.3</v>
          </cell>
        </row>
        <row r="2715">
          <cell r="C2715" t="str">
            <v>PINTURA COM CAL HIDRATADA, TRES DEMAOS, INCLUSO COLA</v>
          </cell>
          <cell r="D2715" t="str">
            <v>M2</v>
          </cell>
          <cell r="E2715">
            <v>0.96</v>
          </cell>
          <cell r="F2715">
            <v>4.87</v>
          </cell>
          <cell r="G2715">
            <v>5.83</v>
          </cell>
          <cell r="H2715">
            <v>0.41499999999999998</v>
          </cell>
        </row>
        <row r="2716">
          <cell r="C2716" t="str">
            <v>PINTURA COM CAL, EM PAREDES INTERNAS, TRES DEMAOS, INCLUSO OLEO DE LINHACA</v>
          </cell>
          <cell r="D2716" t="str">
            <v>M2</v>
          </cell>
          <cell r="E2716">
            <v>0.76</v>
          </cell>
          <cell r="F2716">
            <v>3.68</v>
          </cell>
          <cell r="G2716">
            <v>4.4400000000000004</v>
          </cell>
          <cell r="H2716">
            <v>0.315</v>
          </cell>
        </row>
        <row r="2717">
          <cell r="C2717" t="str">
            <v>CAIACAO INT OU EXT SOBRE REVESTIMENTO LISO C/ADOCAO DE FIXADOR COM DUAS DEMAOS</v>
          </cell>
          <cell r="D2717" t="str">
            <v>M2</v>
          </cell>
          <cell r="E2717">
            <v>0.09</v>
          </cell>
          <cell r="F2717">
            <v>4.6100000000000003</v>
          </cell>
          <cell r="G2717">
            <v>4.7</v>
          </cell>
          <cell r="H2717">
            <v>0.42</v>
          </cell>
        </row>
        <row r="2718">
          <cell r="C2718" t="str">
            <v>PINTURA A CAL 2 DEMAOS C/ FIXADOR</v>
          </cell>
          <cell r="D2718" t="str">
            <v>M2</v>
          </cell>
          <cell r="E2718">
            <v>0.32</v>
          </cell>
          <cell r="F2718">
            <v>3.68</v>
          </cell>
          <cell r="G2718">
            <v>4</v>
          </cell>
          <cell r="H2718">
            <v>0.41</v>
          </cell>
        </row>
        <row r="2719">
          <cell r="C2719" t="str">
            <v>PINTURA COM TINTA EM PO INDUSTRIALIZADA DE CAL, PIGMENTO E FIXADOR, DUAS DEMAOS</v>
          </cell>
          <cell r="D2719" t="str">
            <v>M2</v>
          </cell>
          <cell r="E2719">
            <v>0.51</v>
          </cell>
          <cell r="F2719">
            <v>4.3899999999999997</v>
          </cell>
          <cell r="G2719">
            <v>4.9000000000000004</v>
          </cell>
          <cell r="H2719">
            <v>0.4</v>
          </cell>
        </row>
        <row r="2720">
          <cell r="C2720" t="str">
            <v>PINTURA COM TINTA TEXTURIZADA ACRILICA PARA AMBIENTES INTERNOS/EXTERNOS</v>
          </cell>
          <cell r="D2720" t="str">
            <v>M2</v>
          </cell>
          <cell r="E2720">
            <v>9.7799999999999994</v>
          </cell>
          <cell r="F2720">
            <v>5.23</v>
          </cell>
          <cell r="G2720">
            <v>15.01</v>
          </cell>
          <cell r="H2720">
            <v>0.57999999999999996</v>
          </cell>
        </row>
        <row r="2721">
          <cell r="C2721" t="str">
            <v>PINTURA LATEX PVA AMBIENTES INTERNOS, DUAS DEMAOS</v>
          </cell>
          <cell r="D2721" t="str">
            <v>M2</v>
          </cell>
          <cell r="E2721">
            <v>2.76</v>
          </cell>
          <cell r="F2721">
            <v>5.23</v>
          </cell>
          <cell r="G2721">
            <v>7.99</v>
          </cell>
          <cell r="H2721">
            <v>0.5</v>
          </cell>
        </row>
        <row r="2722">
          <cell r="C2722" t="str">
            <v>PINTURA C/REGULADOR DE BRILHO EM UMA DEMAO ADICIONADO AO PVA</v>
          </cell>
          <cell r="D2722" t="str">
            <v>M2</v>
          </cell>
          <cell r="E2722">
            <v>1.6</v>
          </cell>
          <cell r="F2722">
            <v>2.41</v>
          </cell>
          <cell r="G2722">
            <v>4.01</v>
          </cell>
          <cell r="H2722">
            <v>0.22500000000000001</v>
          </cell>
        </row>
        <row r="2723">
          <cell r="C2723" t="str">
            <v>PINTURA COM TINTA ACRILICA EM TELHAS CERAMICAS, DUAS DEMAOS, INCLUSO LIMPEZA</v>
          </cell>
          <cell r="D2723" t="str">
            <v>M2</v>
          </cell>
          <cell r="E2723">
            <v>1.44</v>
          </cell>
          <cell r="F2723">
            <v>5.61</v>
          </cell>
          <cell r="G2723">
            <v>7.05</v>
          </cell>
          <cell r="H2723">
            <v>0.52500000000000002</v>
          </cell>
        </row>
        <row r="2724">
          <cell r="C2724" t="str">
            <v>PINTURA COM TINTA ACRILICA EM TELHAS CERAMICAS, TRES DEMAOS, INCLUSO LIMPEZA</v>
          </cell>
          <cell r="D2724" t="str">
            <v>M2</v>
          </cell>
          <cell r="E2724">
            <v>1.88</v>
          </cell>
          <cell r="F2724">
            <v>7.2</v>
          </cell>
          <cell r="G2724">
            <v>9.08</v>
          </cell>
          <cell r="H2724">
            <v>0.67249999999999999</v>
          </cell>
        </row>
        <row r="2725">
          <cell r="C2725" t="str">
            <v>PINTURA LATEX ACRILICA AMBIENTES INTERNOS/EXTERNOS, TRES DEMAOS</v>
          </cell>
          <cell r="D2725" t="str">
            <v>M2</v>
          </cell>
          <cell r="E2725">
            <v>4.7300000000000004</v>
          </cell>
          <cell r="F2725">
            <v>7.26</v>
          </cell>
          <cell r="G2725">
            <v>11.99</v>
          </cell>
          <cell r="H2725">
            <v>1</v>
          </cell>
        </row>
        <row r="2726">
          <cell r="C2726" t="str">
            <v>PINTURA LATEX ACRILICA AMBIENTES INTERNOS/EXTERNOS, DUAS DEMAOS</v>
          </cell>
          <cell r="D2726" t="str">
            <v>M2</v>
          </cell>
          <cell r="E2726">
            <v>3.39</v>
          </cell>
          <cell r="F2726">
            <v>5.23</v>
          </cell>
          <cell r="G2726">
            <v>8.6199999999999992</v>
          </cell>
          <cell r="H2726">
            <v>0.85</v>
          </cell>
        </row>
        <row r="2727">
          <cell r="C2727" t="str">
            <v>PINTURA LATEX ACRILICA AMBIENTES INTERNOS/EXTERNOS, UMA DEMAOS</v>
          </cell>
          <cell r="D2727" t="str">
            <v>M2</v>
          </cell>
          <cell r="E2727">
            <v>1.86</v>
          </cell>
          <cell r="F2727">
            <v>3.21</v>
          </cell>
          <cell r="G2727">
            <v>5.07</v>
          </cell>
          <cell r="H2727">
            <v>0.65</v>
          </cell>
        </row>
        <row r="2728">
          <cell r="C2728" t="str">
            <v>PINTURA VERNIZ SINTETICO BRILHANTE EM SUPERFICIE DE CONCRETO OU TIJOLO APARENTE, DUAS DEMAOS</v>
          </cell>
          <cell r="D2728" t="str">
            <v>M2</v>
          </cell>
          <cell r="E2728">
            <v>2.42</v>
          </cell>
          <cell r="F2728">
            <v>4.01</v>
          </cell>
          <cell r="G2728">
            <v>6.43</v>
          </cell>
          <cell r="H2728">
            <v>0.375</v>
          </cell>
        </row>
        <row r="2729">
          <cell r="C2729" t="str">
            <v>PINTURA VERNIZ ACRILICO INCOLOR EM SUPERFICIE DE CONCRETO OU TIJOLO APARENTE, TRES DEMAOS</v>
          </cell>
          <cell r="D2729" t="str">
            <v>M2</v>
          </cell>
          <cell r="E2729">
            <v>3.61</v>
          </cell>
          <cell r="F2729">
            <v>7.35</v>
          </cell>
          <cell r="G2729">
            <v>10.96</v>
          </cell>
          <cell r="H2729">
            <v>0.67</v>
          </cell>
        </row>
        <row r="2730">
          <cell r="C2730" t="str">
            <v>PINTURA VERNIZ POLIURETANO BRILHANTE INCOLOR EM CONCRETO APICOADO, TRES DEMAOS</v>
          </cell>
          <cell r="D2730" t="str">
            <v>M2</v>
          </cell>
          <cell r="E2730">
            <v>7.22</v>
          </cell>
          <cell r="F2730">
            <v>14.69</v>
          </cell>
          <cell r="G2730">
            <v>21.91</v>
          </cell>
          <cell r="H2730">
            <v>1.34</v>
          </cell>
        </row>
        <row r="2731">
          <cell r="C2731" t="str">
            <v>PINTURA HIDROFUGANTE COM SOLUCAO DE SILICONE, PARA APLICACAO EM TIJOLOS E CONCRETO APARENTE, UMA DEMAO</v>
          </cell>
          <cell r="D2731" t="str">
            <v>M2</v>
          </cell>
          <cell r="E2731">
            <v>5.42</v>
          </cell>
          <cell r="F2731">
            <v>6.07</v>
          </cell>
          <cell r="G2731">
            <v>11.49</v>
          </cell>
          <cell r="H2731">
            <v>0.6</v>
          </cell>
        </row>
        <row r="2732">
          <cell r="C2732" t="str">
            <v>PINTURA DE SUPERFICIE COM LATEX</v>
          </cell>
          <cell r="D2732" t="str">
            <v>M2</v>
          </cell>
          <cell r="E2732">
            <v>3.84</v>
          </cell>
          <cell r="F2732">
            <v>7.26</v>
          </cell>
          <cell r="G2732">
            <v>11.1</v>
          </cell>
          <cell r="H2732">
            <v>0.4</v>
          </cell>
        </row>
        <row r="2733">
          <cell r="C2733" t="str">
            <v>PINTURA COM TINTA ACRILICA PARA PISOS EM QUADRAS POLIESPORTIVAS</v>
          </cell>
          <cell r="D2733" t="str">
            <v>M2</v>
          </cell>
          <cell r="E2733">
            <v>2.27</v>
          </cell>
          <cell r="F2733">
            <v>6.24</v>
          </cell>
          <cell r="G2733">
            <v>8.51</v>
          </cell>
          <cell r="H2733">
            <v>0.6</v>
          </cell>
        </row>
        <row r="2734">
          <cell r="C2734" t="str">
            <v>DEMARCACAO COM TINTA ACRILICA PARA PISOS DE FAIXAS EM QUADRA POLIESPORTIVA</v>
          </cell>
          <cell r="D2734" t="str">
            <v>M</v>
          </cell>
          <cell r="E2734">
            <v>0.56999999999999995</v>
          </cell>
          <cell r="F2734">
            <v>5.38</v>
          </cell>
          <cell r="G2734">
            <v>5.95</v>
          </cell>
          <cell r="H2734">
            <v>0.6</v>
          </cell>
        </row>
        <row r="2735">
          <cell r="C2735" t="str">
            <v>PINTURA DE PISO CIMENTADO LISO C/TINTA 100 ACRILICA - OBS: INCL. LIXAMENTO LIMPEZA E TRES DEMAOS DE ACABAMENTO APLICADAS A ROLO DE LA DILUICAO EM AGUA A 20%</v>
          </cell>
          <cell r="D2735" t="str">
            <v>M2</v>
          </cell>
          <cell r="E2735">
            <v>3.73</v>
          </cell>
          <cell r="F2735">
            <v>8.44</v>
          </cell>
          <cell r="G2735">
            <v>12.17</v>
          </cell>
          <cell r="H2735">
            <v>0.45</v>
          </cell>
        </row>
        <row r="2736">
          <cell r="C2736" t="str">
            <v>DEMARCACAO QUADRA TINTA BORRACHA CLORADA - 261701</v>
          </cell>
          <cell r="D2736" t="str">
            <v>ML</v>
          </cell>
          <cell r="E2736">
            <v>1.24</v>
          </cell>
          <cell r="F2736">
            <v>5.38</v>
          </cell>
          <cell r="G2736">
            <v>6.62</v>
          </cell>
          <cell r="H2736">
            <v>0.6</v>
          </cell>
        </row>
        <row r="2737">
          <cell r="C2737" t="str">
            <v>PINTURA C/BORRACHA CLORADA 2DEMAOS - 261608</v>
          </cell>
          <cell r="D2737" t="str">
            <v>M2</v>
          </cell>
          <cell r="E2737">
            <v>8.84</v>
          </cell>
          <cell r="F2737">
            <v>9.2799999999999994</v>
          </cell>
          <cell r="G2737">
            <v>18.12</v>
          </cell>
          <cell r="H2737">
            <v>0.9</v>
          </cell>
        </row>
        <row r="2738">
          <cell r="C2738" t="str">
            <v>PINTURA DE NATA DE CIMENTO 3 DEMAOS SOBRE SUPERFICIES ASPERA</v>
          </cell>
          <cell r="D2738" t="str">
            <v>M2</v>
          </cell>
          <cell r="E2738">
            <v>0.44</v>
          </cell>
          <cell r="F2738">
            <v>1.68</v>
          </cell>
          <cell r="G2738">
            <v>2.12</v>
          </cell>
          <cell r="H2738">
            <v>0.2</v>
          </cell>
        </row>
        <row r="2739">
          <cell r="C2739" t="str">
            <v>PINTURA EPOXI - 261002</v>
          </cell>
          <cell r="D2739" t="str">
            <v>M2</v>
          </cell>
          <cell r="E2739">
            <v>23.7</v>
          </cell>
          <cell r="F2739">
            <v>7.68</v>
          </cell>
          <cell r="G2739">
            <v>31.38</v>
          </cell>
          <cell r="H2739">
            <v>2.4</v>
          </cell>
        </row>
        <row r="2740">
          <cell r="C2740" t="str">
            <v>ACABAMENTO EPOXI 3 DEMAOS</v>
          </cell>
          <cell r="D2740" t="str">
            <v>M2</v>
          </cell>
          <cell r="E2740">
            <v>35.409999999999997</v>
          </cell>
          <cell r="F2740">
            <v>9.2799999999999994</v>
          </cell>
          <cell r="G2740">
            <v>44.69</v>
          </cell>
          <cell r="H2740">
            <v>1.6</v>
          </cell>
        </row>
        <row r="2741">
          <cell r="C2741" t="str">
            <v>PINTURA LIQUIBRILHO UMA DEMAO - 261604</v>
          </cell>
          <cell r="D2741" t="str">
            <v>M2</v>
          </cell>
          <cell r="E2741">
            <v>3.65</v>
          </cell>
          <cell r="F2741">
            <v>2.02</v>
          </cell>
          <cell r="G2741">
            <v>5.67</v>
          </cell>
          <cell r="H2741">
            <v>0.2</v>
          </cell>
        </row>
        <row r="2742">
          <cell r="C2742" t="str">
            <v>PAVIMENTACAO E CALCAMENTO</v>
          </cell>
          <cell r="E2742" t="str">
            <v/>
          </cell>
          <cell r="F2742" t="str">
            <v/>
          </cell>
          <cell r="G2742" t="str">
            <v/>
          </cell>
        </row>
        <row r="2743">
          <cell r="C2743" t="str">
            <v>MANUTENCAO / REPAROS - PAVIMENTACAO E CALCAMENTO</v>
          </cell>
          <cell r="E2743" t="str">
            <v/>
          </cell>
          <cell r="F2743" t="str">
            <v/>
          </cell>
          <cell r="G2743" t="str">
            <v/>
          </cell>
        </row>
        <row r="2744">
          <cell r="C2744" t="str">
            <v>DEMOLICAO DE PAVIMENTACAO ASFALTICA, EXCLUSIVE TRANSPORTE DO MATERIAL RETIRADO</v>
          </cell>
          <cell r="D2744" t="str">
            <v>M3</v>
          </cell>
          <cell r="E2744">
            <v>10.31</v>
          </cell>
          <cell r="F2744">
            <v>8.0399999999999991</v>
          </cell>
          <cell r="G2744">
            <v>18.350000000000001</v>
          </cell>
          <cell r="H2744">
            <v>0.74124900000000005</v>
          </cell>
        </row>
        <row r="2745">
          <cell r="C2745" t="str">
            <v>RETIRADA, LIMPEZA E REASSENTAMENTO DE PARALELEPIPEDO SOBRE COLCHAO DE PO DE PEDRA ESPESSURA 10CM, REJUNTADO COM BETUME E PEDRISCO, CONSIDERANDO APROVEITAMENTO DO PARALELEPIPEDO</v>
          </cell>
          <cell r="D2745" t="str">
            <v>M2</v>
          </cell>
          <cell r="E2745">
            <v>11.18</v>
          </cell>
          <cell r="F2745">
            <v>26.55</v>
          </cell>
          <cell r="G2745">
            <v>37.729999999999997</v>
          </cell>
          <cell r="H2745">
            <v>3</v>
          </cell>
        </row>
        <row r="2746">
          <cell r="C2746" t="str">
            <v>RETIRADA, LIMPEZA E REASSENTAMENTO DE PARALELEPIPEDO SOBRE COLCHAO DE PO DE PEDRA ESPESSURA 10CM, REJUNTADO COM ARGAMASSA TRACO 1:3 (CIMENTOE AREIA), CONSIDERANDO APROVEITAMENTO DO PARALELEPIPEDO</v>
          </cell>
          <cell r="D2746" t="str">
            <v>M2</v>
          </cell>
          <cell r="E2746">
            <v>9.61</v>
          </cell>
          <cell r="F2746">
            <v>27.56</v>
          </cell>
          <cell r="G2746">
            <v>37.17</v>
          </cell>
          <cell r="H2746">
            <v>3.12</v>
          </cell>
        </row>
        <row r="2747">
          <cell r="C2747" t="str">
            <v>REASSENTAMENTO DE PARALELEPIPEDO SOBRE COLCHAO DE PO DE PEDRA ESPESSURA 10CM, REJUNTADO COM BETUME E PEDRISCO, CONSIDERANDO APROVEITAMENTO DO PARALELEPIPEDO</v>
          </cell>
          <cell r="D2747" t="str">
            <v>M2</v>
          </cell>
          <cell r="E2747">
            <v>11.18</v>
          </cell>
          <cell r="F2747">
            <v>15.65</v>
          </cell>
          <cell r="G2747">
            <v>26.83</v>
          </cell>
          <cell r="H2747">
            <v>1.7</v>
          </cell>
        </row>
        <row r="2748">
          <cell r="C2748" t="str">
            <v>REASSENTAMENTO DE PARALELEPIPEDO SOBRE COLCHAO DE PO DE PEDRA ESPESSURA 10CM, REJUNTADO COM ARGAMASSA TRACO 1:3 (CIMENTO E AREIA), CONSIDERANDO APROVEITAMENTO DO PARALELEPIPEDO</v>
          </cell>
          <cell r="D2748" t="str">
            <v>M2</v>
          </cell>
          <cell r="E2748">
            <v>9.61</v>
          </cell>
          <cell r="F2748">
            <v>16.66</v>
          </cell>
          <cell r="G2748">
            <v>26.27</v>
          </cell>
          <cell r="H2748">
            <v>1.82</v>
          </cell>
        </row>
        <row r="2749">
          <cell r="C2749" t="str">
            <v>ASSENTAMENTO DE MEIO FIO PREMOLDADO, INCLUINDO ESCAVACAO</v>
          </cell>
          <cell r="D2749" t="str">
            <v>M</v>
          </cell>
          <cell r="E2749">
            <v>1.68</v>
          </cell>
          <cell r="F2749">
            <v>8.58</v>
          </cell>
          <cell r="G2749">
            <v>10.26</v>
          </cell>
          <cell r="H2749">
            <v>0.9</v>
          </cell>
        </row>
        <row r="2750">
          <cell r="C2750" t="str">
            <v>RECOMPOSICAO DE PAVIMENTACAO TIPO BLOKRET SOBRE COLCHAO DE AREIA COM REAPROVEITAMENTO DE MATERIAL</v>
          </cell>
          <cell r="D2750" t="str">
            <v>M2</v>
          </cell>
          <cell r="E2750">
            <v>5.5</v>
          </cell>
          <cell r="F2750">
            <v>4.83</v>
          </cell>
          <cell r="G2750">
            <v>10.33</v>
          </cell>
          <cell r="H2750">
            <v>0.51</v>
          </cell>
        </row>
        <row r="2751">
          <cell r="C2751" t="str">
            <v xml:space="preserve">REJUNTAMENTO PAVIMENTACAO PARALELEPIPEDO BETUME CASCALHO INCL MATERIAIS </v>
          </cell>
          <cell r="D2751" t="str">
            <v>M2</v>
          </cell>
          <cell r="E2751">
            <v>7.3</v>
          </cell>
          <cell r="F2751">
            <v>4.2</v>
          </cell>
          <cell r="G2751">
            <v>11.5</v>
          </cell>
          <cell r="H2751">
            <v>0.5</v>
          </cell>
        </row>
        <row r="2752">
          <cell r="C2752" t="str">
            <v>RECOMPOSICAO DE REVESTIMENTO PRIMARIO MEDIDO P/ VOLUME COMPACTADO</v>
          </cell>
          <cell r="D2752" t="str">
            <v>M3</v>
          </cell>
          <cell r="E2752">
            <v>4.49</v>
          </cell>
          <cell r="F2752">
            <v>1.36</v>
          </cell>
          <cell r="G2752">
            <v>5.85</v>
          </cell>
          <cell r="H2752">
            <v>0.14230000000000001</v>
          </cell>
        </row>
        <row r="2753">
          <cell r="C2753" t="str">
            <v>REGULARIZACAO</v>
          </cell>
          <cell r="E2753" t="str">
            <v/>
          </cell>
          <cell r="F2753" t="str">
            <v/>
          </cell>
          <cell r="G2753" t="str">
            <v/>
          </cell>
        </row>
        <row r="2754">
          <cell r="C2754" t="str">
            <v>REGULARIZACAO E COMPACTACAO MANUAL DE TERRENO COM SOQUETE</v>
          </cell>
          <cell r="D2754" t="str">
            <v>M2</v>
          </cell>
          <cell r="E2754">
            <v>0</v>
          </cell>
          <cell r="F2754">
            <v>2.77</v>
          </cell>
          <cell r="G2754">
            <v>2.77</v>
          </cell>
          <cell r="H2754">
            <v>0.33</v>
          </cell>
        </row>
        <row r="2755">
          <cell r="C2755" t="str">
            <v>REGULARIZACAO E COMPACTACAO DE SUBLEITO ATE 20 CM DE ESPESSURA</v>
          </cell>
          <cell r="D2755" t="str">
            <v>M2</v>
          </cell>
          <cell r="E2755">
            <v>0.91</v>
          </cell>
          <cell r="F2755">
            <v>0.22</v>
          </cell>
          <cell r="G2755">
            <v>1.1299999999999999</v>
          </cell>
          <cell r="H2755">
            <v>2.1478899999999999E-2</v>
          </cell>
        </row>
        <row r="2756">
          <cell r="C2756" t="str">
            <v>REGULARIZACAO DE SUPERFICIES EM TERRA COM MOTONIVELADORA</v>
          </cell>
          <cell r="D2756" t="str">
            <v>M2</v>
          </cell>
          <cell r="E2756">
            <v>0.32</v>
          </cell>
          <cell r="F2756">
            <v>0</v>
          </cell>
          <cell r="G2756">
            <v>0.32</v>
          </cell>
          <cell r="H2756">
            <v>0</v>
          </cell>
        </row>
        <row r="2757">
          <cell r="C2757" t="str">
            <v>CONFORMACAO GEOMETRICA</v>
          </cell>
          <cell r="E2757" t="str">
            <v/>
          </cell>
          <cell r="F2757" t="str">
            <v/>
          </cell>
          <cell r="G2757" t="str">
            <v/>
          </cell>
        </row>
        <row r="2758">
          <cell r="C2758" t="str">
            <v>CONFORMACAO GEOMETRICA DE PLATAFORMA PARA EXECUCAO DE REVESTIMENTO PRIMARIO EM RODOVIAS VICINAIS</v>
          </cell>
          <cell r="D2758" t="str">
            <v>M2</v>
          </cell>
          <cell r="E2758">
            <v>0.1</v>
          </cell>
          <cell r="F2758">
            <v>0.02</v>
          </cell>
          <cell r="G2758">
            <v>0.12</v>
          </cell>
          <cell r="H2758">
            <v>1.4804E-3</v>
          </cell>
        </row>
        <row r="2759">
          <cell r="C2759" t="str">
            <v>BASE</v>
          </cell>
          <cell r="E2759" t="str">
            <v/>
          </cell>
          <cell r="F2759" t="str">
            <v/>
          </cell>
          <cell r="G2759" t="str">
            <v/>
          </cell>
        </row>
        <row r="2760">
          <cell r="C2760" t="str">
            <v>NIVELAMENTO E COMPACTACAO D/AREAS ENSAIBRADAS</v>
          </cell>
          <cell r="D2760" t="str">
            <v>HA</v>
          </cell>
          <cell r="E2760">
            <v>959.4</v>
          </cell>
          <cell r="F2760">
            <v>897</v>
          </cell>
          <cell r="G2760">
            <v>1856.4</v>
          </cell>
          <cell r="H2760">
            <v>100</v>
          </cell>
        </row>
        <row r="2761">
          <cell r="C2761" t="str">
            <v>BASE PARA PAVIMENTACAO COM BRITA GRADUADA, INCLUSIVE COMPACTACAO</v>
          </cell>
          <cell r="D2761" t="str">
            <v>M3</v>
          </cell>
          <cell r="E2761">
            <v>79.66</v>
          </cell>
          <cell r="F2761">
            <v>2.15</v>
          </cell>
          <cell r="G2761">
            <v>81.81</v>
          </cell>
          <cell r="H2761">
            <v>0.23</v>
          </cell>
        </row>
        <row r="2762">
          <cell r="C2762" t="str">
            <v>COLCHAO DE AREIA PARA PAVIMENTACAO EM PARALELEPIPEDO OU BLOCOS DE CONCRETO INTERTRAVADOS</v>
          </cell>
          <cell r="D2762" t="str">
            <v>M3</v>
          </cell>
          <cell r="E2762">
            <v>66.13</v>
          </cell>
          <cell r="F2762">
            <v>3.36</v>
          </cell>
          <cell r="G2762">
            <v>69.489999999999995</v>
          </cell>
          <cell r="H2762">
            <v>0.4</v>
          </cell>
        </row>
        <row r="2763">
          <cell r="C2763" t="str">
            <v>BASE DE SOLO ARENOSO FINO, COMPACTACAO 100% PROCTOR MODIFICADO</v>
          </cell>
          <cell r="D2763" t="str">
            <v>M3</v>
          </cell>
          <cell r="E2763">
            <v>8.68</v>
          </cell>
          <cell r="F2763">
            <v>2.94</v>
          </cell>
          <cell r="G2763">
            <v>11.62</v>
          </cell>
          <cell r="H2763">
            <v>0.26962199999999997</v>
          </cell>
        </row>
        <row r="2764">
          <cell r="C2764" t="str">
            <v>BASE DE SOLO ESTABILIZADO SEM MISTURA, COMPACTACAO 100% PROCTOR NORMAL, EXCLUSIVE ESCAVACAO, CARGA E TRANSPORTE DO SOLO</v>
          </cell>
          <cell r="D2764" t="str">
            <v>M3</v>
          </cell>
          <cell r="E2764">
            <v>6.63</v>
          </cell>
          <cell r="F2764">
            <v>1.95</v>
          </cell>
          <cell r="G2764">
            <v>8.58</v>
          </cell>
          <cell r="H2764">
            <v>0.1964283</v>
          </cell>
        </row>
        <row r="2765">
          <cell r="C2765" t="str">
            <v>BASE DE SOLO CIMENTO 2% MISTURA EM PISTA, COMPACTACAO 100% PROCTOR INTERMEDIARIO, EXCLUSIVE ESCAVACAO, CARGA E TRANSPORTE DO SOLO</v>
          </cell>
          <cell r="D2765" t="str">
            <v>M3</v>
          </cell>
          <cell r="E2765">
            <v>22.69</v>
          </cell>
          <cell r="F2765">
            <v>3.72</v>
          </cell>
          <cell r="G2765">
            <v>26.41</v>
          </cell>
          <cell r="H2765">
            <v>0.39142500000000002</v>
          </cell>
        </row>
        <row r="2766">
          <cell r="C2766" t="str">
            <v>BASE DE SOLO CIMENTO 4% MISTURA EM PISTA, COMPACTACAO 100% PROCTOR NORMAL, EXCLUSIVE TRANSPORTE DO SOLO</v>
          </cell>
          <cell r="D2766" t="str">
            <v>M3</v>
          </cell>
          <cell r="E2766">
            <v>36.130000000000003</v>
          </cell>
          <cell r="F2766">
            <v>3.77</v>
          </cell>
          <cell r="G2766">
            <v>39.9</v>
          </cell>
          <cell r="H2766">
            <v>0.41272799999999998</v>
          </cell>
        </row>
        <row r="2767">
          <cell r="C2767" t="str">
            <v>BASE DE SOLO CIMENTO 6% MISTURA EM PISTA, COMPACTACAO 100% PROCTOR NORMAL, EXCLUSIVE ESCAVACAO, CARGA E TRANSPORTE DO SOLO</v>
          </cell>
          <cell r="D2767" t="str">
            <v>M3</v>
          </cell>
          <cell r="E2767">
            <v>51.24</v>
          </cell>
          <cell r="F2767">
            <v>4.9000000000000004</v>
          </cell>
          <cell r="G2767">
            <v>56.14</v>
          </cell>
          <cell r="H2767">
            <v>0.54586599999999996</v>
          </cell>
        </row>
        <row r="2768">
          <cell r="C2768" t="str">
            <v>BASE DE SOLO CIMENTO 2% MISTURA EM USINA, COMPACTACAO 100% PROCTOR INTERMEDIARIO, EXCLUSIVE ESCAVACAO, CARGA E TRANSPORTE DO SOLO</v>
          </cell>
          <cell r="D2768" t="str">
            <v>M3</v>
          </cell>
          <cell r="E2768">
            <v>26.92</v>
          </cell>
          <cell r="F2768">
            <v>3.01</v>
          </cell>
          <cell r="G2768">
            <v>29.93</v>
          </cell>
          <cell r="H2768">
            <v>0.28965299999999999</v>
          </cell>
        </row>
        <row r="2769">
          <cell r="C2769" t="str">
            <v>BASE DE SOLO CIMENTO 4% MISTURA EM USINA, COMPACTACAO 100% PROCTOR NORMAL, EXCLUSIVE ESCAVACAO, CARGA E TRANSPORTE DO SOLO</v>
          </cell>
          <cell r="D2769" t="str">
            <v>M3</v>
          </cell>
          <cell r="E2769">
            <v>39.58</v>
          </cell>
          <cell r="F2769">
            <v>2.2200000000000002</v>
          </cell>
          <cell r="G2769">
            <v>41.8</v>
          </cell>
          <cell r="H2769">
            <v>0.20968899999999999</v>
          </cell>
        </row>
        <row r="2770">
          <cell r="C2770" t="str">
            <v>BASE DE SOLO CIMENTO 6% COM MISTURA EM USINA, COMPACTACAO 100% PROCTOR NORMAL, EXCLUSIVE ESCAVACAO, CARGA E TRANSPORTE DO SOLO</v>
          </cell>
          <cell r="D2770" t="str">
            <v>M3</v>
          </cell>
          <cell r="E2770">
            <v>54.54</v>
          </cell>
          <cell r="F2770">
            <v>2.2200000000000002</v>
          </cell>
          <cell r="G2770">
            <v>56.76</v>
          </cell>
          <cell r="H2770">
            <v>0.20968899999999999</v>
          </cell>
        </row>
        <row r="2771">
          <cell r="C2771" t="str">
            <v>BASE DE SOLO - BRITA (40/60), MISTURA EM USINA, COMPACTACAO 100% PROCTOR MODIFICADO, EXCLUSIVE ESCAVACAO, CARGA E TRANSPORTE</v>
          </cell>
          <cell r="D2771" t="str">
            <v>M3</v>
          </cell>
          <cell r="E2771">
            <v>50.5</v>
          </cell>
          <cell r="F2771">
            <v>2.2400000000000002</v>
          </cell>
          <cell r="G2771">
            <v>52.74</v>
          </cell>
          <cell r="H2771">
            <v>0.21074999999999999</v>
          </cell>
        </row>
        <row r="2772">
          <cell r="C2772" t="str">
            <v>BASE DE SOLO - BRITA (50/50), MISTURA EM USINA, COMPACTACAO 100% PROCTOR MODIFICADO, EXCLUSIVE ESCAVACAO, CARGA E TRANSPORTE</v>
          </cell>
          <cell r="D2772" t="str">
            <v>M3</v>
          </cell>
          <cell r="E2772">
            <v>43.4</v>
          </cell>
          <cell r="F2772">
            <v>2.2400000000000002</v>
          </cell>
          <cell r="G2772">
            <v>45.64</v>
          </cell>
          <cell r="H2772">
            <v>0.21059359999999999</v>
          </cell>
        </row>
        <row r="2773">
          <cell r="C2773" t="str">
            <v>BASE PARA PAVIMENTACAO COM MACADAME HIDRAULICO, INCLUSIVE COMPACTACAO</v>
          </cell>
          <cell r="D2773" t="str">
            <v>M3</v>
          </cell>
          <cell r="E2773">
            <v>89.99</v>
          </cell>
          <cell r="F2773">
            <v>9.2200000000000006</v>
          </cell>
          <cell r="G2773">
            <v>99.21</v>
          </cell>
          <cell r="H2773">
            <v>0.99870000000000003</v>
          </cell>
        </row>
        <row r="2774">
          <cell r="C2774" t="str">
            <v>BASE SOLO ESTABIL C/ MATERIAIS MISTURADOS NA USINA / TRANSP AGUA EXCL. ESCAV., CARGA E TRANSPORTE DOS SOLOS UTILIZADOS E BRITA</v>
          </cell>
          <cell r="D2774" t="str">
            <v>M3</v>
          </cell>
          <cell r="E2774">
            <v>8.93</v>
          </cell>
          <cell r="F2774">
            <v>2.37</v>
          </cell>
          <cell r="G2774">
            <v>11.3</v>
          </cell>
          <cell r="H2774">
            <v>0.23</v>
          </cell>
        </row>
        <row r="2775">
          <cell r="C2775" t="str">
            <v>EMBASAMENTO COM MATERIAL GRANULAR / AGULHAMENTO</v>
          </cell>
          <cell r="E2775" t="str">
            <v/>
          </cell>
          <cell r="F2775" t="str">
            <v/>
          </cell>
          <cell r="G2775" t="str">
            <v/>
          </cell>
        </row>
        <row r="2776">
          <cell r="C2776" t="str">
            <v>EMBASAMENTO C/PEDRA ARGAMASSADA UTILIZANDO ARG.CIM/AREIA 1:4</v>
          </cell>
          <cell r="D2776" t="str">
            <v>M3</v>
          </cell>
          <cell r="E2776">
            <v>115.6</v>
          </cell>
          <cell r="F2776">
            <v>130.5</v>
          </cell>
          <cell r="G2776">
            <v>246.1</v>
          </cell>
          <cell r="H2776">
            <v>13.02</v>
          </cell>
        </row>
        <row r="2777">
          <cell r="C2777" t="str">
            <v>EMBASAMENTO DE MATERIAL GRANULAR - PO DE PEDRA</v>
          </cell>
          <cell r="D2777" t="str">
            <v>M3</v>
          </cell>
          <cell r="E2777">
            <v>44.61</v>
          </cell>
          <cell r="F2777">
            <v>10.91</v>
          </cell>
          <cell r="G2777">
            <v>55.52</v>
          </cell>
          <cell r="H2777">
            <v>1.3</v>
          </cell>
        </row>
        <row r="2778">
          <cell r="C2778" t="str">
            <v>EMBASAMENTO DE MATERIAL GRANULAR - RACHAO</v>
          </cell>
          <cell r="D2778" t="str">
            <v>M3</v>
          </cell>
          <cell r="E2778">
            <v>45.11</v>
          </cell>
          <cell r="F2778">
            <v>20.98</v>
          </cell>
          <cell r="G2778">
            <v>66.09</v>
          </cell>
          <cell r="H2778">
            <v>2.5</v>
          </cell>
        </row>
        <row r="2779">
          <cell r="C2779" t="str">
            <v>AGULHAMENTO FUNDO DE VALAS C/MACO 30KG PEDRA - DE - MAO H=10CM</v>
          </cell>
          <cell r="D2779" t="str">
            <v>M2</v>
          </cell>
          <cell r="E2779">
            <v>3.76</v>
          </cell>
          <cell r="F2779">
            <v>12.59</v>
          </cell>
          <cell r="G2779">
            <v>16.350000000000001</v>
          </cell>
          <cell r="H2779">
            <v>1.5</v>
          </cell>
        </row>
        <row r="2780">
          <cell r="C2780" t="str">
            <v>AGULHAMENTO FUNDO DE VALAS C/MACO 30KG PEDRA - DE - MAO H=5CM</v>
          </cell>
          <cell r="D2780" t="str">
            <v>M2</v>
          </cell>
          <cell r="E2780">
            <v>1.88</v>
          </cell>
          <cell r="F2780">
            <v>6.29</v>
          </cell>
          <cell r="G2780">
            <v>8.17</v>
          </cell>
          <cell r="H2780">
            <v>0.75</v>
          </cell>
        </row>
        <row r="2781">
          <cell r="C2781" t="str">
            <v>PAVIMENTACAO COM PEDRAS E BLOCOS</v>
          </cell>
          <cell r="E2781" t="str">
            <v/>
          </cell>
          <cell r="F2781" t="str">
            <v/>
          </cell>
          <cell r="G2781" t="str">
            <v/>
          </cell>
        </row>
        <row r="2782">
          <cell r="C2782" t="str">
            <v>PAVIMENTACAO EM PEDRISCO, ESPESSURA 5CM</v>
          </cell>
          <cell r="D2782" t="str">
            <v>M2</v>
          </cell>
          <cell r="E2782">
            <v>2.39</v>
          </cell>
          <cell r="F2782">
            <v>1.68</v>
          </cell>
          <cell r="G2782">
            <v>4.07</v>
          </cell>
          <cell r="H2782">
            <v>0.2</v>
          </cell>
        </row>
        <row r="2783">
          <cell r="C2783" t="str">
            <v>PISO EM PEDRA PORTUGUESA BRANCA ASSENTADA SOBRE ARGAMASSA SECA TRACO 1 :6 (CIMENTO E AREIA) E REJUNTADA COM ARGAMASSA SECA TRACO 1:2 (CIMENTO E AREIA)</v>
          </cell>
          <cell r="D2783" t="str">
            <v>M2</v>
          </cell>
          <cell r="E2783">
            <v>36.83</v>
          </cell>
          <cell r="F2783">
            <v>20.23</v>
          </cell>
          <cell r="G2783">
            <v>57.06</v>
          </cell>
          <cell r="H2783">
            <v>2</v>
          </cell>
        </row>
        <row r="2784">
          <cell r="C2784" t="str">
            <v>TACO DE ALVENARIA (2,5X10X20)CM</v>
          </cell>
          <cell r="D2784" t="str">
            <v>UN</v>
          </cell>
          <cell r="E2784">
            <v>0.36</v>
          </cell>
          <cell r="F2784">
            <v>0</v>
          </cell>
          <cell r="G2784">
            <v>0.36</v>
          </cell>
          <cell r="H2784">
            <v>0</v>
          </cell>
        </row>
        <row r="2785">
          <cell r="C2785" t="str">
            <v>PAVIMENTO EM PARALELEPIPEDO SOBRE COLCHAO DE AREIA REJUNTADO COM ARGAMASSA DE CIMENTO E AREIA NO TRACO 1:3 (PEDRAS PEQUENAS - 42 PECAS POR M2)</v>
          </cell>
          <cell r="D2785" t="str">
            <v>M2</v>
          </cell>
          <cell r="E2785">
            <v>49.78</v>
          </cell>
          <cell r="F2785">
            <v>12.37</v>
          </cell>
          <cell r="G2785">
            <v>62.15</v>
          </cell>
          <cell r="H2785">
            <v>1.31</v>
          </cell>
        </row>
        <row r="2786">
          <cell r="C2786" t="str">
            <v>PAVIMENTACAO EM PARALELEPIPEDO SOBRE COLCHAO DE PO DE PEDRA ESPESSURA 10CM, REJUNTADO COM ARGAMASSA DE CIMENTO E AREIA TRACO 1:3 (CIMENTO E AREIA)</v>
          </cell>
          <cell r="D2786" t="str">
            <v>M2</v>
          </cell>
          <cell r="E2786">
            <v>49.16</v>
          </cell>
          <cell r="F2786">
            <v>17.57</v>
          </cell>
          <cell r="G2786">
            <v>66.73</v>
          </cell>
          <cell r="H2786">
            <v>1.9265000000000001</v>
          </cell>
        </row>
        <row r="2787">
          <cell r="C2787" t="str">
            <v>PAVIMENTACAO EM PARALELEPIPEDO SOBRE COLCHAO DE PO DE PEDRA ESPESSURA 10CM, REJUNTADO COM BETUME E PEDRISCO</v>
          </cell>
          <cell r="D2787" t="str">
            <v>M2</v>
          </cell>
          <cell r="E2787">
            <v>49.96</v>
          </cell>
          <cell r="F2787">
            <v>16.559999999999999</v>
          </cell>
          <cell r="G2787">
            <v>66.52</v>
          </cell>
          <cell r="H2787">
            <v>1.8065</v>
          </cell>
        </row>
        <row r="2788">
          <cell r="C2788" t="str">
            <v>LAJOTA PRE-MOLDADA DE CONCRETO, ESPESSURA 7CM, COM JUNTA EM GRAMA</v>
          </cell>
          <cell r="D2788" t="str">
            <v>M2</v>
          </cell>
          <cell r="E2788">
            <v>17.93</v>
          </cell>
          <cell r="F2788">
            <v>18.920000000000002</v>
          </cell>
          <cell r="G2788">
            <v>36.85</v>
          </cell>
          <cell r="H2788">
            <v>2.0225979999999999</v>
          </cell>
        </row>
        <row r="2789">
          <cell r="C2789" t="str">
            <v>PISO EM BLOCO SEXTAVADO 30X30CM, ESPESSURA 8CM, ASSENTADO SOBRE COLCHAO DE AREIA ESPESSURA 6CM</v>
          </cell>
          <cell r="D2789" t="str">
            <v>M2</v>
          </cell>
          <cell r="E2789">
            <v>33.020000000000003</v>
          </cell>
          <cell r="F2789">
            <v>4.83</v>
          </cell>
          <cell r="G2789">
            <v>37.85</v>
          </cell>
          <cell r="H2789">
            <v>0.51</v>
          </cell>
        </row>
        <row r="2790">
          <cell r="C2790" t="str">
            <v>PAVIMENTACAO EM BLOCOS DE CONCRETO SEXTAVADO, ESPESSURA 6 CM, JUNTA RIGIDA, COM ARGAMASSA NO TRACO 1:4 (CIMENTO E AREIA), ASSENTADOS SOBRE COLCHAO DE PO DE PEDRA, COM APOIO DE CAMINHAO TOCO.</v>
          </cell>
          <cell r="D2790" t="str">
            <v>M2</v>
          </cell>
          <cell r="E2790">
            <v>38.21</v>
          </cell>
          <cell r="F2790">
            <v>11.64</v>
          </cell>
          <cell r="G2790">
            <v>49.85</v>
          </cell>
          <cell r="H2790">
            <v>1.2067000000000001</v>
          </cell>
        </row>
        <row r="2791">
          <cell r="C2791" t="str">
            <v>PAVIMENTACAO EM BLOCOS DE CONCRETO SEXTAVADO, ESPESSURA 8 CM, COM JUNTA RIGIDA, EM ARGAMASSA NO TRACO 1:4 (CIMENTO E AREIA), ASSENTADOS SOBRE COLCHAO DE PO DE PEDRA, COM APOIO DE CAMINHAO TOCO</v>
          </cell>
          <cell r="D2791" t="str">
            <v>M2</v>
          </cell>
          <cell r="E2791">
            <v>41.58</v>
          </cell>
          <cell r="F2791">
            <v>11.79</v>
          </cell>
          <cell r="G2791">
            <v>53.37</v>
          </cell>
          <cell r="H2791">
            <v>1.2216</v>
          </cell>
        </row>
        <row r="2792">
          <cell r="C2792" t="str">
            <v>PAVIMENTACAO EM BLOCOS DE CONCRETO SEXTAVADO, ESPESSURA 10 CM, COM JUNTA RIGIDA, EM ARGAMASSA TRACO 1:4 (CIMENTO E AREIA) , ASSENTADOS SOBRE COLCHAO DE PO DE PEDRA, COM APOIO DE CAMINHAO TOCO.</v>
          </cell>
          <cell r="D2792" t="str">
            <v>M2</v>
          </cell>
          <cell r="E2792">
            <v>59.61</v>
          </cell>
          <cell r="F2792">
            <v>12.41</v>
          </cell>
          <cell r="G2792">
            <v>72.02</v>
          </cell>
          <cell r="H2792">
            <v>1.2778</v>
          </cell>
        </row>
        <row r="2793">
          <cell r="C2793" t="str">
            <v>PAVIMENTACAO EM BLOCOS DE CONCRETO SEXTAVADO, ESPESSURA 6,0 CM, FCK 35 MPA, ASSENTADOS SOBRE COLCHAO DE AREIA</v>
          </cell>
          <cell r="D2793" t="str">
            <v>M2</v>
          </cell>
          <cell r="E2793">
            <v>29.79</v>
          </cell>
          <cell r="F2793">
            <v>4.57</v>
          </cell>
          <cell r="G2793">
            <v>34.36</v>
          </cell>
          <cell r="H2793">
            <v>0.48</v>
          </cell>
        </row>
        <row r="2794">
          <cell r="C2794" t="str">
            <v>PAVIMENTACAO EM BLOCOS DE CONCRETO SEXTAVADO, ESPESSURA 8CM, FCK 35MPA, ASSENTADOS SOBRE COLCHAO DE AREIA.</v>
          </cell>
          <cell r="D2794" t="str">
            <v>M2</v>
          </cell>
          <cell r="E2794">
            <v>33.11</v>
          </cell>
          <cell r="F2794">
            <v>5.31</v>
          </cell>
          <cell r="G2794">
            <v>38.42</v>
          </cell>
          <cell r="H2794">
            <v>0.55000000000000004</v>
          </cell>
        </row>
        <row r="2795">
          <cell r="C2795" t="str">
            <v>PAVIMENTACAO EM BLOCOS DE CONCRETO SEXTAVADO, ESPESSURA 10CM, FCK 35MP A, ASSENTADOS SOBRE COLCHAO DE AREIA.</v>
          </cell>
          <cell r="D2795" t="str">
            <v>M2</v>
          </cell>
          <cell r="E2795">
            <v>40.18</v>
          </cell>
          <cell r="F2795">
            <v>6.06</v>
          </cell>
          <cell r="G2795">
            <v>46.24</v>
          </cell>
          <cell r="H2795">
            <v>0.62</v>
          </cell>
        </row>
        <row r="2796">
          <cell r="C2796" t="str">
            <v>EXECUCAO DE CALCADA EM CONCRETO NAO ESTRUTURAL, COM USO DE SEIXO ROLADO, PREPARO MECANICO, ESPESSURA DE 7CM</v>
          </cell>
          <cell r="D2796" t="str">
            <v>M2</v>
          </cell>
          <cell r="E2796">
            <v>15.6</v>
          </cell>
          <cell r="F2796">
            <v>9.2799999999999994</v>
          </cell>
          <cell r="G2796">
            <v>24.88</v>
          </cell>
          <cell r="H2796">
            <v>0.96</v>
          </cell>
        </row>
        <row r="2797">
          <cell r="C2797" t="str">
            <v>EXECUCAO DE CALCADA EM CONCRETO 1:3:5 (FCK=12 MPA) PREPARO MECANICO, E= 7CM</v>
          </cell>
          <cell r="D2797" t="str">
            <v>M2</v>
          </cell>
          <cell r="E2797">
            <v>14.53</v>
          </cell>
          <cell r="F2797">
            <v>8.75</v>
          </cell>
          <cell r="G2797">
            <v>23.28</v>
          </cell>
          <cell r="H2797">
            <v>0.96</v>
          </cell>
        </row>
        <row r="2798">
          <cell r="C2798" t="str">
            <v>PAVIMENTACAO EM PARALELEPIPEDO SOBRE COLCHAO DE AREIA 10CM, REJUNTADO COM AREIA</v>
          </cell>
          <cell r="D2798" t="str">
            <v>M2</v>
          </cell>
          <cell r="E2798">
            <v>41.2</v>
          </cell>
          <cell r="F2798">
            <v>9.77</v>
          </cell>
          <cell r="G2798">
            <v>50.97</v>
          </cell>
          <cell r="H2798">
            <v>1</v>
          </cell>
        </row>
        <row r="2799">
          <cell r="C2799" t="str">
            <v>COMPACTACAO DE PAVIMENTO POLIEDRICO</v>
          </cell>
          <cell r="D2799" t="str">
            <v>M2</v>
          </cell>
          <cell r="E2799">
            <v>0.22</v>
          </cell>
          <cell r="F2799">
            <v>0.04</v>
          </cell>
          <cell r="G2799">
            <v>0.26</v>
          </cell>
          <cell r="H2799">
            <v>3.594E-3</v>
          </cell>
        </row>
        <row r="2800">
          <cell r="C2800" t="str">
            <v>CARGA DE PEDRA PARA PAVIMENTO POLIEDRICO</v>
          </cell>
          <cell r="D2800" t="str">
            <v>M2</v>
          </cell>
          <cell r="E2800">
            <v>0</v>
          </cell>
          <cell r="F2800">
            <v>0.56000000000000005</v>
          </cell>
          <cell r="G2800">
            <v>0.56000000000000005</v>
          </cell>
          <cell r="H2800">
            <v>6.6666699999999995E-2</v>
          </cell>
        </row>
        <row r="2801">
          <cell r="C2801" t="str">
            <v>CONTENCAO LATERAL COM SOLO LOCAL PARA PAVIMENTO POLIEDRICO</v>
          </cell>
          <cell r="D2801" t="str">
            <v>M2</v>
          </cell>
          <cell r="E2801">
            <v>0</v>
          </cell>
          <cell r="F2801">
            <v>0.45</v>
          </cell>
          <cell r="G2801">
            <v>0.45</v>
          </cell>
          <cell r="H2801">
            <v>5.33333E-2</v>
          </cell>
        </row>
        <row r="2802">
          <cell r="C2802" t="str">
            <v>CORTE E PREPARO DE CORDAO DE PEDRA PARA PAVIMENTO POLIEDRICO</v>
          </cell>
          <cell r="D2802" t="str">
            <v>M</v>
          </cell>
          <cell r="E2802">
            <v>0</v>
          </cell>
          <cell r="F2802">
            <v>0.84</v>
          </cell>
          <cell r="G2802">
            <v>0.84</v>
          </cell>
          <cell r="H2802">
            <v>0.1</v>
          </cell>
        </row>
        <row r="2803">
          <cell r="C2803" t="str">
            <v>CORTE E PREPARO DE PEDRA PARA PAVIMENTO POLIEDRICO</v>
          </cell>
          <cell r="D2803" t="str">
            <v>M2</v>
          </cell>
          <cell r="E2803">
            <v>0</v>
          </cell>
          <cell r="F2803">
            <v>2.8</v>
          </cell>
          <cell r="G2803">
            <v>2.8</v>
          </cell>
          <cell r="H2803">
            <v>0.3333333</v>
          </cell>
        </row>
        <row r="2804">
          <cell r="C2804" t="str">
            <v>DESMONTE MANUAL DE PEDRA PARA PAVIMENTO POLIEDRICO</v>
          </cell>
          <cell r="D2804" t="str">
            <v>M2</v>
          </cell>
          <cell r="E2804">
            <v>0</v>
          </cell>
          <cell r="F2804">
            <v>0.31</v>
          </cell>
          <cell r="G2804">
            <v>0.31</v>
          </cell>
          <cell r="H2804">
            <v>3.7499999999999999E-2</v>
          </cell>
        </row>
        <row r="2805">
          <cell r="C2805" t="str">
            <v>CARGA DE CORDAO DE PEDRA PARA PAVIMENTO POLIEDRICO</v>
          </cell>
          <cell r="D2805" t="str">
            <v>M</v>
          </cell>
          <cell r="E2805">
            <v>0</v>
          </cell>
          <cell r="F2805">
            <v>0.28000000000000003</v>
          </cell>
          <cell r="G2805">
            <v>0.28000000000000003</v>
          </cell>
          <cell r="H2805">
            <v>3.3333300000000003E-2</v>
          </cell>
        </row>
        <row r="2806">
          <cell r="C2806" t="str">
            <v>ENCHIMENTO COM ARGILA EXTRAIDA PARA PAVIMENTO POLIEDRICO, EXCLUSIVE TRANSPORTE DA ARGILA E INDENIZACAO JAZIDA</v>
          </cell>
          <cell r="D2806" t="str">
            <v>M2</v>
          </cell>
          <cell r="E2806">
            <v>0.1</v>
          </cell>
          <cell r="F2806">
            <v>0.18</v>
          </cell>
          <cell r="G2806">
            <v>0.28000000000000003</v>
          </cell>
          <cell r="H2806">
            <v>2.0627E-2</v>
          </cell>
        </row>
        <row r="2807">
          <cell r="C2807" t="str">
            <v>EXTRACAO, CARGA E ASSENTAMENTO DE CORDAO DE PEDRA PARA PAVIMENTO POLIEDRICO, EXCLUSIVE TRANSPORTE DE PEDRA E INDENIZACAO PEDREIRA</v>
          </cell>
          <cell r="D2807" t="str">
            <v>M</v>
          </cell>
          <cell r="E2807">
            <v>0</v>
          </cell>
          <cell r="F2807">
            <v>2.8</v>
          </cell>
          <cell r="G2807">
            <v>2.8</v>
          </cell>
          <cell r="H2807">
            <v>0.3333333</v>
          </cell>
        </row>
        <row r="2808">
          <cell r="C2808" t="str">
            <v>EXTRACAO, CARGA, PREPARO E ASSENTAMENTO DE PEDRAS POLIEDRICAS, EXCLUSIVE TRANSPORTE DE PEDRA E INDENIZACAO PEDREIRA</v>
          </cell>
          <cell r="D2808" t="str">
            <v>M2</v>
          </cell>
          <cell r="E2808">
            <v>0</v>
          </cell>
          <cell r="F2808">
            <v>5.35</v>
          </cell>
          <cell r="G2808">
            <v>5.35</v>
          </cell>
          <cell r="H2808">
            <v>0.63749999999999996</v>
          </cell>
        </row>
        <row r="2809">
          <cell r="C2809" t="str">
            <v>PINTURA DE LIGACAO/IMPRIMACAO</v>
          </cell>
          <cell r="E2809" t="str">
            <v/>
          </cell>
          <cell r="F2809" t="str">
            <v/>
          </cell>
          <cell r="G2809" t="str">
            <v/>
          </cell>
        </row>
        <row r="2810">
          <cell r="C2810" t="str">
            <v>PINTURA DE LIGACAO COM EMULSAO RR-1C</v>
          </cell>
          <cell r="D2810" t="str">
            <v>M2</v>
          </cell>
          <cell r="E2810">
            <v>0.9</v>
          </cell>
          <cell r="F2810">
            <v>0.11</v>
          </cell>
          <cell r="G2810">
            <v>1.01</v>
          </cell>
          <cell r="H2810">
            <v>1.2800000000000001E-2</v>
          </cell>
        </row>
        <row r="2811">
          <cell r="C2811" t="str">
            <v>PINTURA DE LIGACAO COM EMULSAO RR-2C</v>
          </cell>
          <cell r="D2811" t="str">
            <v>M2</v>
          </cell>
          <cell r="E2811">
            <v>0.94</v>
          </cell>
          <cell r="F2811">
            <v>0.11</v>
          </cell>
          <cell r="G2811">
            <v>1.05</v>
          </cell>
          <cell r="H2811">
            <v>1.2800000000000001E-2</v>
          </cell>
        </row>
        <row r="2812">
          <cell r="C2812" t="str">
            <v>IMPRIMACAO DE BASE DE PAVIMENTACAO COM EMULSAO CM-30</v>
          </cell>
          <cell r="D2812" t="str">
            <v>M2</v>
          </cell>
          <cell r="E2812">
            <v>2.61</v>
          </cell>
          <cell r="F2812">
            <v>0.15</v>
          </cell>
          <cell r="G2812">
            <v>2.76</v>
          </cell>
          <cell r="H2812">
            <v>1.7500000000000002E-2</v>
          </cell>
        </row>
        <row r="2813">
          <cell r="C2813" t="str">
            <v>IMPRIMACAO DE BASE DE PAVIMENTACAO COM EMULSAO CM-70</v>
          </cell>
          <cell r="D2813" t="str">
            <v>M2</v>
          </cell>
          <cell r="E2813">
            <v>2.79</v>
          </cell>
          <cell r="F2813">
            <v>0.15</v>
          </cell>
          <cell r="G2813">
            <v>2.94</v>
          </cell>
          <cell r="H2813">
            <v>1.7500000000000002E-2</v>
          </cell>
        </row>
        <row r="2814">
          <cell r="C2814" t="str">
            <v>REVESTIMENTO ASFALTICO</v>
          </cell>
          <cell r="E2814" t="str">
            <v/>
          </cell>
          <cell r="F2814" t="str">
            <v/>
          </cell>
          <cell r="G2814" t="str">
            <v/>
          </cell>
        </row>
        <row r="2815">
          <cell r="C2815" t="str">
            <v>CAPA SELANTE COMPREENDENDO APLICACAO DE ASFALTO NA PROPORCAO DE 0,7 A 1,5 L/M2,DISTRIBUICAO DE AGREGADOS DE 5 A 15 KG/M2 E COMPACTACAO COM ROLO - COM USO DA EMULSAO RR-2C, INCLUSO APLICACAO E COMPACTACAO</v>
          </cell>
          <cell r="D2815" t="str">
            <v>M2</v>
          </cell>
          <cell r="E2815">
            <v>1.87</v>
          </cell>
          <cell r="F2815">
            <v>7.0000000000000007E-2</v>
          </cell>
          <cell r="G2815">
            <v>1.94</v>
          </cell>
          <cell r="H2815">
            <v>7.234E-3</v>
          </cell>
        </row>
        <row r="2816">
          <cell r="C2816" t="str">
            <v>LAMA ASFALTICA FINA COM EMULSAO RL-1C</v>
          </cell>
          <cell r="D2816" t="str">
            <v>M2</v>
          </cell>
          <cell r="E2816">
            <v>3.44</v>
          </cell>
          <cell r="F2816">
            <v>0.69</v>
          </cell>
          <cell r="G2816">
            <v>4.13</v>
          </cell>
          <cell r="H2816">
            <v>7.6009999999999994E-2</v>
          </cell>
        </row>
        <row r="2817">
          <cell r="C2817" t="str">
            <v>LAMA ASFALTICA GROSSA COM EMULSAO RL-1C</v>
          </cell>
          <cell r="D2817" t="str">
            <v>M2</v>
          </cell>
          <cell r="E2817">
            <v>7.62</v>
          </cell>
          <cell r="F2817">
            <v>1.03</v>
          </cell>
          <cell r="G2817">
            <v>8.65</v>
          </cell>
          <cell r="H2817">
            <v>0.114</v>
          </cell>
        </row>
        <row r="2818">
          <cell r="C2818" t="str">
            <v>TRATAMENTO SUPERFICIAL SIMPLES - TSS, COM EMULSAO RR-2C</v>
          </cell>
          <cell r="D2818" t="str">
            <v>M2</v>
          </cell>
          <cell r="E2818">
            <v>4.21</v>
          </cell>
          <cell r="F2818">
            <v>0.64</v>
          </cell>
          <cell r="G2818">
            <v>4.8499999999999996</v>
          </cell>
          <cell r="H2818">
            <v>6.5939999999999999E-2</v>
          </cell>
        </row>
        <row r="2819">
          <cell r="C2819" t="str">
            <v>TRATAMENTO SUPERFICIAL DUPLO - TSD, COM EMULSAO RR-2C</v>
          </cell>
          <cell r="D2819" t="str">
            <v>M2</v>
          </cell>
          <cell r="E2819">
            <v>7.37</v>
          </cell>
          <cell r="F2819">
            <v>0.88</v>
          </cell>
          <cell r="G2819">
            <v>8.25</v>
          </cell>
          <cell r="H2819">
            <v>9.2329999999999995E-2</v>
          </cell>
        </row>
        <row r="2820">
          <cell r="C2820" t="str">
            <v>TRATAMENTO SUPERFICIAL TRIPLO - TST, COM EMULSAO RR-2C</v>
          </cell>
          <cell r="D2820" t="str">
            <v>M2</v>
          </cell>
          <cell r="E2820">
            <v>9.61</v>
          </cell>
          <cell r="F2820">
            <v>1.1499999999999999</v>
          </cell>
          <cell r="G2820">
            <v>10.76</v>
          </cell>
          <cell r="H2820">
            <v>0.12</v>
          </cell>
        </row>
        <row r="2821">
          <cell r="C2821" t="str">
            <v>AREIA ASFALTO A QUENTE (AAUQ) COM CAP 50/70, INCLUSO USINAGEM E APLICACAO, EXCLUSIVE TRANSPORTE</v>
          </cell>
          <cell r="D2821" t="str">
            <v>M3</v>
          </cell>
          <cell r="E2821">
            <v>400.59</v>
          </cell>
          <cell r="F2821">
            <v>28.11</v>
          </cell>
          <cell r="G2821">
            <v>428.7</v>
          </cell>
          <cell r="H2821">
            <v>2.5905</v>
          </cell>
        </row>
        <row r="2822">
          <cell r="C2822" t="str">
            <v>AREIA ASFALTO A FRIO (AAUF), COM EMULSAO RR - 2C INCLUSO USINAGEM E APLICACAO, EXCLUSIVE TRANSPORTE</v>
          </cell>
          <cell r="D2822" t="str">
            <v>M3</v>
          </cell>
          <cell r="E2822">
            <v>326.8</v>
          </cell>
          <cell r="F2822">
            <v>19.510000000000002</v>
          </cell>
          <cell r="G2822">
            <v>346.31</v>
          </cell>
          <cell r="H2822">
            <v>2.0036999999999998</v>
          </cell>
        </row>
        <row r="2823">
          <cell r="C2823" t="str">
            <v>CONCRETO BETUMINOSO USINADO A QUENTE COM CAP 50/70, BINDER, INCLUSO USINAGEM E APLICACAO, EXCLUSIVE TRANSPORTE</v>
          </cell>
          <cell r="D2823" t="str">
            <v>T</v>
          </cell>
          <cell r="E2823">
            <v>133.16</v>
          </cell>
          <cell r="F2823">
            <v>3.7</v>
          </cell>
          <cell r="G2823">
            <v>136.86000000000001</v>
          </cell>
          <cell r="H2823">
            <v>0.3604</v>
          </cell>
        </row>
        <row r="2824">
          <cell r="C2824" t="str">
            <v>FABRICACAO E APLICACAO DE CONCRETO BETUMINOSO USINADO A QUENTE (CBUQ), CAP 50/70, EXCLUSIVE TRANSPORTE</v>
          </cell>
          <cell r="D2824" t="str">
            <v>T</v>
          </cell>
          <cell r="E2824">
            <v>157.62</v>
          </cell>
          <cell r="F2824">
            <v>3.7</v>
          </cell>
          <cell r="G2824">
            <v>161.32</v>
          </cell>
          <cell r="H2824">
            <v>0.36020000000000002</v>
          </cell>
        </row>
        <row r="2825">
          <cell r="C2825" t="str">
            <v>PRE-MISTURADO A FRIO COM EMULSAO RM-1C, INCLUSO USINAGEM E APLICACAO, EXCLUSIVE TRANSPORTE</v>
          </cell>
          <cell r="D2825" t="str">
            <v>M3</v>
          </cell>
          <cell r="E2825">
            <v>284.19</v>
          </cell>
          <cell r="F2825">
            <v>14.87</v>
          </cell>
          <cell r="G2825">
            <v>299.06</v>
          </cell>
          <cell r="H2825">
            <v>1.6</v>
          </cell>
        </row>
        <row r="2826">
          <cell r="C2826" t="str">
            <v>MEIO-FIO E SARJETA</v>
          </cell>
          <cell r="E2826" t="str">
            <v/>
          </cell>
          <cell r="F2826" t="str">
            <v/>
          </cell>
          <cell r="G2826" t="str">
            <v/>
          </cell>
        </row>
        <row r="2827">
          <cell r="C2827" t="str">
            <v>MEIO-FIO GRANITICO 100 X 50 X 15CM, SOBRE BASE DE CONCRETO SIMPLES E REJUNTADO COM ARGAMASSA TRACO 1:3 (CIMENTO E AREIA)</v>
          </cell>
          <cell r="D2827" t="str">
            <v>M</v>
          </cell>
          <cell r="E2827">
            <v>41.84</v>
          </cell>
          <cell r="F2827">
            <v>6.17</v>
          </cell>
          <cell r="G2827">
            <v>48.01</v>
          </cell>
          <cell r="H2827">
            <v>0.65649999999999997</v>
          </cell>
        </row>
        <row r="2828">
          <cell r="C2828" t="str">
            <v>MEIO-FIO DE CONCRETO PRE-MOLDADO 12 X 30 CM, SOBRE BASE DE CONCRETO SIMPLES E REJUNTADO COM ARGAMASSA TRACO 1:3 (CIMENTO E AREIA)</v>
          </cell>
          <cell r="D2828" t="str">
            <v>M</v>
          </cell>
          <cell r="E2828">
            <v>12.82</v>
          </cell>
          <cell r="F2828">
            <v>5.69</v>
          </cell>
          <cell r="G2828">
            <v>18.510000000000002</v>
          </cell>
          <cell r="H2828">
            <v>0.60229999999999995</v>
          </cell>
        </row>
        <row r="2829">
          <cell r="C2829" t="str">
            <v>MEIO-FIO E SARJETA DE CONCRETO MOLDADO NO LOCAL, USINADO 15 MPA, COM 0,65 M BASE X 0,30 M ALTURA, REJUNTE EM ARGAMASSA TRACO 1:3,5 (CIMENTO E AREIA)</v>
          </cell>
          <cell r="D2829" t="str">
            <v>M</v>
          </cell>
          <cell r="E2829">
            <v>47.67</v>
          </cell>
          <cell r="F2829">
            <v>38.520000000000003</v>
          </cell>
          <cell r="G2829">
            <v>86.19</v>
          </cell>
          <cell r="H2829">
            <v>3.9462600000000001</v>
          </cell>
        </row>
        <row r="2830">
          <cell r="C2830" t="str">
            <v>MEIO-FIO E SARJETA DE CONCRETO MOLDADO NO LOCAL, USINADO 15 MPA, COM 0,45 M BASE X 0,30 M ALTURA, REJUNTE EM ARGAMASSA TRACO 1:3,5 (CIMENTO E AREIA)</v>
          </cell>
          <cell r="D2830" t="str">
            <v>M</v>
          </cell>
          <cell r="E2830">
            <v>36.35</v>
          </cell>
          <cell r="F2830">
            <v>30.31</v>
          </cell>
          <cell r="G2830">
            <v>66.66</v>
          </cell>
          <cell r="H2830">
            <v>3.0920999999999998</v>
          </cell>
        </row>
        <row r="2831">
          <cell r="C2831" t="str">
            <v>MEIO-FIO E SARJETA CONJUGADOS DE CONCRETO 15 MPA, 47 CM BASE X 30 CM ALTURA, MOLDADO "IN LOCO" COM EXTRUSORA</v>
          </cell>
          <cell r="D2831" t="str">
            <v>M</v>
          </cell>
          <cell r="E2831">
            <v>29.47</v>
          </cell>
          <cell r="F2831">
            <v>5.23</v>
          </cell>
          <cell r="G2831">
            <v>34.700000000000003</v>
          </cell>
          <cell r="H2831">
            <v>0.53600000000000003</v>
          </cell>
        </row>
        <row r="2832">
          <cell r="C2832" t="str">
            <v>MEIO-FIO E SARJETA CONJUGADOS DE CONCRETO 15 MPA, 35 CM BASE X 30 CM ALTURA, MOLDADO "IN LOCO" COM EXTRUSORA</v>
          </cell>
          <cell r="D2832" t="str">
            <v>M</v>
          </cell>
          <cell r="E2832">
            <v>24.7</v>
          </cell>
          <cell r="F2832">
            <v>4.3899999999999997</v>
          </cell>
          <cell r="G2832">
            <v>29.09</v>
          </cell>
          <cell r="H2832">
            <v>0.45</v>
          </cell>
        </row>
        <row r="2833">
          <cell r="C2833" t="str">
            <v>MEIO-FIO E SARJETA CONJUGADOS DE CONCRETO 15 MPA, 30 CM BASE X 26 CM ALTURA, MOLDADO "IN LOCO" COM EXTRUSORA</v>
          </cell>
          <cell r="D2833" t="str">
            <v>M</v>
          </cell>
          <cell r="E2833">
            <v>17.98</v>
          </cell>
          <cell r="F2833">
            <v>3.24</v>
          </cell>
          <cell r="G2833">
            <v>21.22</v>
          </cell>
          <cell r="H2833">
            <v>0.33100000000000002</v>
          </cell>
        </row>
        <row r="2834">
          <cell r="C2834" t="str">
            <v>MEIO-FIO DE CONCRETO MOLDADO NO LOCAL, USINADO 15 MPA, COM 0,45 M ALTURA X 0,15 M BASE, REJUNTE EM ARGAMASSA TRACO 1:3,5 (CIMENTO E AREIA)</v>
          </cell>
          <cell r="D2834" t="str">
            <v>M</v>
          </cell>
          <cell r="E2834">
            <v>32.93</v>
          </cell>
          <cell r="F2834">
            <v>31.36</v>
          </cell>
          <cell r="G2834">
            <v>64.290000000000006</v>
          </cell>
          <cell r="H2834">
            <v>3.1675</v>
          </cell>
        </row>
        <row r="2835">
          <cell r="C2835" t="str">
            <v>MEIO-FIO DE CONCRETO MOLDADO NO LOCAL, USINADO 15 MPA, COM 0,30 M ALTURA X 0,15 M BASE, REJUNTE EM ARGAMASSA TRACO 1:3,5 (CIMENTO E AREIA)</v>
          </cell>
          <cell r="D2835" t="str">
            <v>M</v>
          </cell>
          <cell r="E2835">
            <v>22.33</v>
          </cell>
          <cell r="F2835">
            <v>21.52</v>
          </cell>
          <cell r="G2835">
            <v>43.85</v>
          </cell>
          <cell r="H2835">
            <v>2.1764999999999999</v>
          </cell>
        </row>
        <row r="2836">
          <cell r="C2836" t="str">
            <v>SARJETA EM CONCRETO, PREPARO MANUAL, COM SEIXO ROLADO, ESPESSURA = 8CM, LARGURA = 40CM.</v>
          </cell>
          <cell r="D2836" t="str">
            <v>M</v>
          </cell>
          <cell r="E2836">
            <v>10.08</v>
          </cell>
          <cell r="F2836">
            <v>18.28</v>
          </cell>
          <cell r="G2836">
            <v>28.36</v>
          </cell>
          <cell r="H2836">
            <v>1.9079999999999999</v>
          </cell>
        </row>
        <row r="2837">
          <cell r="C2837" t="str">
            <v>SARJETA CORTE EM TALUDES TRIANG 1,25X0,25M ESP=0,08 M REV CONC SIMPLES INCL ESCAVACAO MEC ACERTO MANUAL TERRENO FORNEC MAT E REJUNTAMENTO</v>
          </cell>
          <cell r="D2837" t="str">
            <v>M</v>
          </cell>
          <cell r="E2837">
            <v>30.45</v>
          </cell>
          <cell r="F2837">
            <v>20.65</v>
          </cell>
          <cell r="G2837">
            <v>51.1</v>
          </cell>
          <cell r="H2837">
            <v>2.3340999999999998</v>
          </cell>
        </row>
        <row r="2838">
          <cell r="C2838" t="str">
            <v>SARJETA CORTE EM TALUDES TRIANG 1,50X0,30M, ESP=0,08 M REV CONC SIMPLES INCL ESCAVACAO MEC ACERTO MANUAL TERRENO FORNEC MAT E REJUNTAMENTO</v>
          </cell>
          <cell r="D2838" t="str">
            <v>M</v>
          </cell>
          <cell r="E2838">
            <v>35.700000000000003</v>
          </cell>
          <cell r="F2838">
            <v>24.75</v>
          </cell>
          <cell r="G2838">
            <v>60.45</v>
          </cell>
          <cell r="H2838">
            <v>2.7995199999999998</v>
          </cell>
        </row>
        <row r="2839">
          <cell r="C2839" t="str">
            <v>SARJETA CORTE EM TALUDES TRIANG 1,85X0,35M ESP=0,08 M REV CONC SIMPLES INCL ESCAVACAO MEC ACERTO MANUAL TERRENO FORNEC MAT E REJUNTAMENTO</v>
          </cell>
          <cell r="D2839" t="str">
            <v>M</v>
          </cell>
          <cell r="E2839">
            <v>43.13</v>
          </cell>
          <cell r="F2839">
            <v>30.75</v>
          </cell>
          <cell r="G2839">
            <v>73.88</v>
          </cell>
          <cell r="H2839">
            <v>3.4792999999999998</v>
          </cell>
        </row>
        <row r="2840">
          <cell r="C2840" t="str">
            <v>CONSTRUCAO DE MEIO-FIO DE PEDRAS GRANITICAS, REJUNTADO C/ ARGAMASSA DECIMENTO E AREIA 1:2 E LINHA D AGUA DE PARALELEPIPEDOS, ASSENTADOS SOBRE MISTURA DE CIMENTO E AREIA 1:6, C/ 6, 0 CM DE ESPESSURA E REJUNTADOS C/ARGAMASSA DE CIMENTO E AREIA 1:2,INCLUSIV</v>
          </cell>
          <cell r="D2840" t="str">
            <v>M</v>
          </cell>
          <cell r="E2840">
            <v>53.09</v>
          </cell>
          <cell r="F2840">
            <v>17.52</v>
          </cell>
          <cell r="G2840">
            <v>70.61</v>
          </cell>
          <cell r="H2840">
            <v>1.8</v>
          </cell>
        </row>
        <row r="2841">
          <cell r="C2841" t="str">
            <v>LINHA D AGUA EM PARALELEPIPEDOS GRANITICOS, REJUNTADOS C/ ARCIMENTO E AREIA TRACO 1:3</v>
          </cell>
          <cell r="D2841" t="str">
            <v>M</v>
          </cell>
          <cell r="E2841">
            <v>21.62</v>
          </cell>
          <cell r="F2841">
            <v>9.2899999999999991</v>
          </cell>
          <cell r="G2841">
            <v>30.91</v>
          </cell>
          <cell r="H2841">
            <v>0.98399999999999999</v>
          </cell>
        </row>
        <row r="2842">
          <cell r="C2842" t="str">
            <v>MEIO-FIO (GUIA) DE CONCRETO PRE-MOLDADO, DIMENSOES 12X15X30X100CM (FACE SUPERIOR X FACE INFERIOR X ALTURA X COMPRIMENTO), REJUNTADO C/ARGAMASSA 1:4 CIMENTO:AREIA, INCLUINDO ESCAVACAO E REATERRO.</v>
          </cell>
          <cell r="D2842" t="str">
            <v>M</v>
          </cell>
          <cell r="E2842">
            <v>11.3</v>
          </cell>
          <cell r="F2842">
            <v>13.07</v>
          </cell>
          <cell r="G2842">
            <v>24.37</v>
          </cell>
          <cell r="H2842">
            <v>1.4550000000000001</v>
          </cell>
        </row>
        <row r="2843">
          <cell r="C2843" t="str">
            <v>MEIO-FIO EM PEDRA GRANITICA, REJUNTADO C/ARGAMASSA CIMENTO E AREIA 1:3</v>
          </cell>
          <cell r="D2843" t="str">
            <v>M</v>
          </cell>
          <cell r="E2843">
            <v>31.53</v>
          </cell>
          <cell r="F2843">
            <v>6.64</v>
          </cell>
          <cell r="G2843">
            <v>38.17</v>
          </cell>
          <cell r="H2843">
            <v>0.66</v>
          </cell>
        </row>
        <row r="2844">
          <cell r="C2844" t="str">
            <v>MEIO-FIO COM SARJETA, EXECUTADO C/EXTRUSORA (SARJETA 30X8CM MEIO-FIO 15X10CM X H=23CM), INCLUI ESC. E ACERTO FAIXA 0,45M</v>
          </cell>
          <cell r="D2844" t="str">
            <v>M</v>
          </cell>
          <cell r="E2844">
            <v>14.14</v>
          </cell>
          <cell r="F2844">
            <v>7.11</v>
          </cell>
          <cell r="G2844">
            <v>21.25</v>
          </cell>
          <cell r="H2844">
            <v>0.78202649999999996</v>
          </cell>
        </row>
        <row r="2845">
          <cell r="C2845" t="str">
            <v>ESCORAMENTO DE MEIO FIO COM MATERIAL LOCAL COMPACTADO MANUALMENTE, EM FAIXA DE 0,50M</v>
          </cell>
          <cell r="D2845" t="str">
            <v>M</v>
          </cell>
          <cell r="E2845">
            <v>0</v>
          </cell>
          <cell r="F2845">
            <v>1.93</v>
          </cell>
          <cell r="G2845">
            <v>1.93</v>
          </cell>
          <cell r="H2845">
            <v>0.23</v>
          </cell>
        </row>
        <row r="2846">
          <cell r="C2846" t="str">
            <v>SINALIZACAO</v>
          </cell>
          <cell r="E2846" t="str">
            <v/>
          </cell>
          <cell r="F2846" t="str">
            <v/>
          </cell>
          <cell r="G2846" t="str">
            <v/>
          </cell>
        </row>
        <row r="2847">
          <cell r="C2847" t="str">
            <v>SINALIZACAO HORIZONTAL COM TINTA RETRORREFLETIVA A BASE DE RESINA ACRILICA COM MICROESFERAS DE VIDRO</v>
          </cell>
          <cell r="D2847" t="str">
            <v>M2</v>
          </cell>
          <cell r="E2847">
            <v>12.81</v>
          </cell>
          <cell r="F2847">
            <v>0.36</v>
          </cell>
          <cell r="G2847">
            <v>13.17</v>
          </cell>
          <cell r="H2847">
            <v>3.9995999999999997E-2</v>
          </cell>
        </row>
        <row r="2848">
          <cell r="C2848" t="str">
            <v>BARREIRA</v>
          </cell>
          <cell r="E2848" t="str">
            <v/>
          </cell>
          <cell r="F2848" t="str">
            <v/>
          </cell>
          <cell r="G2848" t="str">
            <v/>
          </cell>
        </row>
        <row r="2849">
          <cell r="C2849" t="str">
            <v>BARREIRA PRE-MOLDADA EXTERNA CONCRETO ARMADO 0,25X0,40X1,14M FCK=25MPA ACO CA-50 INCL VIGOTA HORIZONTAL MONTANTE A CADA 1,00M FERROS DE LIGACAO E MATERIAIS.</v>
          </cell>
          <cell r="D2849" t="str">
            <v>M</v>
          </cell>
          <cell r="E2849">
            <v>247.17</v>
          </cell>
          <cell r="F2849">
            <v>212.34</v>
          </cell>
          <cell r="G2849">
            <v>459.51</v>
          </cell>
          <cell r="H2849">
            <v>21.1455567</v>
          </cell>
        </row>
        <row r="2850">
          <cell r="C2850" t="str">
            <v>BARREIRA DUPLA PRE-MOLDADA INTER CONCRETO ARMADO 0,15X0,65X0,77M FCK=25MPA ACO CA-50 INCL FERROS DE LIGACAO E MATERIAIS.</v>
          </cell>
          <cell r="D2850" t="str">
            <v>M</v>
          </cell>
          <cell r="E2850">
            <v>212.76</v>
          </cell>
          <cell r="F2850">
            <v>160.18</v>
          </cell>
          <cell r="G2850">
            <v>372.94</v>
          </cell>
          <cell r="H2850">
            <v>16.002849600000001</v>
          </cell>
        </row>
        <row r="2851">
          <cell r="C2851" t="str">
            <v>BARREIRA PRE-MOLDADA EXTERNA CONCRETO ARMADO 0,15X0,40X1,47M FCK=25MPA ACO CA-50 FIXADA EM SOLO PARTE ENTERRADA C/SAPATA LATERAL 1,50M CONCRETADA NO LOCAL INCL MATERIAIS EXCL BERCOS.</v>
          </cell>
          <cell r="D2851" t="str">
            <v>M</v>
          </cell>
          <cell r="E2851">
            <v>607.07000000000005</v>
          </cell>
          <cell r="F2851">
            <v>416.72</v>
          </cell>
          <cell r="G2851">
            <v>1023.79</v>
          </cell>
          <cell r="H2851">
            <v>41.823576699999997</v>
          </cell>
        </row>
        <row r="2852">
          <cell r="C2852" t="str">
            <v>BARREIRA PRE-MOLDADA EXTERNA CONCRETO ARMADO 0,25X0,40X2,34M FCK=25MPA ACO CA-50 C/SAPATA LATERAL CONCRETADA NO LOCAL C/0,60CM LARGURA INCL VIGOTAS HORIZONTAIS MONTANTES A CADA 1,00M E MATERIAIS EXCL BERCOS.</v>
          </cell>
          <cell r="D2852" t="str">
            <v>M</v>
          </cell>
          <cell r="E2852">
            <v>644.14</v>
          </cell>
          <cell r="F2852">
            <v>457.82</v>
          </cell>
          <cell r="G2852">
            <v>1101.96</v>
          </cell>
          <cell r="H2852">
            <v>45.804596699999998</v>
          </cell>
        </row>
        <row r="2853">
          <cell r="C2853" t="str">
            <v>BARREIRA DUPLA PRE-MOLDADA INTER CONCRETO ARMADO 0,15X0,65X1,27M FCK=25MPA ACO CA-50 C/SAPATAS LATERAIS 0,50M CONCRETADAS NO LOCAL INCL MATERIAIS EXCL BERCOS.</v>
          </cell>
          <cell r="D2853" t="str">
            <v>M</v>
          </cell>
          <cell r="E2853">
            <v>578.17999999999995</v>
          </cell>
          <cell r="F2853">
            <v>401.77</v>
          </cell>
          <cell r="G2853">
            <v>979.95</v>
          </cell>
          <cell r="H2853">
            <v>40.322334599999998</v>
          </cell>
        </row>
        <row r="2854">
          <cell r="C2854" t="str">
            <v>MUROS E FECHOS</v>
          </cell>
          <cell r="E2854" t="str">
            <v/>
          </cell>
          <cell r="F2854" t="str">
            <v/>
          </cell>
          <cell r="G2854" t="str">
            <v/>
          </cell>
        </row>
        <row r="2855">
          <cell r="C2855" t="str">
            <v>MANUTENCAO / REPAROS - MUROS E FECHOS</v>
          </cell>
          <cell r="E2855" t="str">
            <v/>
          </cell>
          <cell r="F2855" t="str">
            <v/>
          </cell>
          <cell r="G2855" t="str">
            <v/>
          </cell>
        </row>
        <row r="2856">
          <cell r="C2856" t="str">
            <v>PORTOES EM ACO / FERRO</v>
          </cell>
          <cell r="E2856" t="str">
            <v/>
          </cell>
          <cell r="F2856" t="str">
            <v/>
          </cell>
          <cell r="G2856" t="str">
            <v/>
          </cell>
        </row>
        <row r="2857">
          <cell r="C2857" t="str">
            <v>PORTAO EM TUBO DE ACO GALVANIZADO, PAINEL UNICO, 1MX1,6M, INCLUSO CADEADO</v>
          </cell>
          <cell r="D2857" t="str">
            <v>UN</v>
          </cell>
          <cell r="E2857">
            <v>256.5</v>
          </cell>
          <cell r="F2857">
            <v>125.43</v>
          </cell>
          <cell r="G2857">
            <v>381.93</v>
          </cell>
          <cell r="H2857">
            <v>12.4</v>
          </cell>
        </row>
        <row r="2858">
          <cell r="C2858" t="str">
            <v>PORTAO DE FERRO GALVANIZADO 4,0X1,2M PAINEL UNICO, INCLUSIVE CADEADO</v>
          </cell>
          <cell r="D2858" t="str">
            <v>UN</v>
          </cell>
          <cell r="E2858">
            <v>719.58</v>
          </cell>
          <cell r="F2858">
            <v>202.3</v>
          </cell>
          <cell r="G2858">
            <v>921.88</v>
          </cell>
          <cell r="H2858">
            <v>20</v>
          </cell>
        </row>
        <row r="2859">
          <cell r="C2859" t="str">
            <v>PORTAO EM CHAPA DE FERRO E TELA, INCLUSIVE PINTURA E PILARES DE APOIO (PARA VEICULOS)</v>
          </cell>
          <cell r="D2859" t="str">
            <v>UN</v>
          </cell>
          <cell r="E2859">
            <v>1153.72</v>
          </cell>
          <cell r="F2859">
            <v>893.47</v>
          </cell>
          <cell r="G2859">
            <v>2047.19</v>
          </cell>
          <cell r="H2859">
            <v>87.168305000000004</v>
          </cell>
        </row>
        <row r="2860">
          <cell r="C2860" t="str">
            <v>PORTAO EM CHAPA DE FERRO E TELA, INCLUSIVE PINTURA E PILARES DE APOIO (PARA PEDESTRES)</v>
          </cell>
          <cell r="D2860" t="str">
            <v>UN</v>
          </cell>
          <cell r="E2860">
            <v>438.54</v>
          </cell>
          <cell r="F2860">
            <v>387.16</v>
          </cell>
          <cell r="G2860">
            <v>825.7</v>
          </cell>
          <cell r="H2860">
            <v>38.168570000000003</v>
          </cell>
        </row>
        <row r="2861">
          <cell r="C2861" t="str">
            <v>PORTOES EM MADEIRA</v>
          </cell>
          <cell r="E2861" t="str">
            <v/>
          </cell>
          <cell r="F2861" t="str">
            <v/>
          </cell>
          <cell r="G2861" t="str">
            <v/>
          </cell>
        </row>
        <row r="2862">
          <cell r="C2862" t="str">
            <v>PORTAO COM MOURAO DE MADEIRA ROLICA D=11CM COM 5 FIOS DE ARAME FARPADO Nº 14.</v>
          </cell>
          <cell r="D2862" t="str">
            <v>M</v>
          </cell>
          <cell r="E2862">
            <v>8.25</v>
          </cell>
          <cell r="F2862">
            <v>5.03</v>
          </cell>
          <cell r="G2862">
            <v>13.28</v>
          </cell>
          <cell r="H2862">
            <v>0.6</v>
          </cell>
        </row>
        <row r="2863">
          <cell r="C2863" t="str">
            <v>CERCAS / MOUROES EM CONCRETO</v>
          </cell>
          <cell r="E2863" t="str">
            <v/>
          </cell>
          <cell r="F2863" t="str">
            <v/>
          </cell>
          <cell r="G2863" t="str">
            <v/>
          </cell>
        </row>
        <row r="2864">
          <cell r="C2864" t="str">
            <v>CERCA COM MOUROES DE CONCRETO, RETO, ESPACAMENTO DE 3M, CRAVADOS 0,5M, COM 4 FIOS DE ARAME FARPADO Nº14 CLASSE 250 - FORNEC E COLOC.</v>
          </cell>
          <cell r="D2864" t="str">
            <v>M</v>
          </cell>
          <cell r="E2864">
            <v>11.96</v>
          </cell>
          <cell r="F2864">
            <v>9.77</v>
          </cell>
          <cell r="G2864">
            <v>21.73</v>
          </cell>
          <cell r="H2864">
            <v>1</v>
          </cell>
        </row>
        <row r="2865">
          <cell r="C2865" t="str">
            <v>CERCA COM MOUROES DE CONCRETO, SECAO "T" PONTA INCLINADA, 7,5X7,5CM, E SPACAMENTO DE 3M, CRAVADOS 0,5M, COM 11 FIOS DE ARAME FARPADO Nº14 CLASSE 250 - FORNEC E COLOC.</v>
          </cell>
          <cell r="D2865" t="str">
            <v>M</v>
          </cell>
          <cell r="E2865">
            <v>17.18</v>
          </cell>
          <cell r="F2865">
            <v>8.58</v>
          </cell>
          <cell r="G2865">
            <v>25.76</v>
          </cell>
          <cell r="H2865">
            <v>0.9</v>
          </cell>
        </row>
        <row r="2866">
          <cell r="C2866" t="str">
            <v>CERCA C/ POSTES RETOS DE CONCRETO (ESTICADORES RETOS) DE 15X15 CM, ALT DE 2,3 A 2,5 M, COM ESCORAS DE 10 X 10 CM NOS CANTOS, COM 12 FIOS DE ARAME LISO (PARA DIVISAO DE TERRENOS URBANOS)</v>
          </cell>
          <cell r="D2866" t="str">
            <v>M</v>
          </cell>
          <cell r="E2866">
            <v>15.58</v>
          </cell>
          <cell r="F2866">
            <v>9.6</v>
          </cell>
          <cell r="G2866">
            <v>25.18</v>
          </cell>
          <cell r="H2866">
            <v>1.006</v>
          </cell>
        </row>
        <row r="2867">
          <cell r="C2867" t="str">
            <v>CERCA C/ POSTES RETOS DE CONCRETO (ESTICADORES RETOS) DE 15X15 CM, ALT DE 2,3 A 2,5 M, COM ESCORAS DE 10 X 10 CM NOS CANTOS, COM 09 FIOS DE ARAME LISO (PARA DIVISAO DE TERRENOS URBANOS)</v>
          </cell>
          <cell r="D2867" t="str">
            <v>M</v>
          </cell>
          <cell r="E2867">
            <v>14.62</v>
          </cell>
          <cell r="F2867">
            <v>9.6</v>
          </cell>
          <cell r="G2867">
            <v>24.22</v>
          </cell>
          <cell r="H2867">
            <v>1.006</v>
          </cell>
        </row>
        <row r="2868">
          <cell r="C2868" t="str">
            <v>CERCAS / MOUROES EM MADEIRA</v>
          </cell>
          <cell r="E2868" t="str">
            <v/>
          </cell>
          <cell r="F2868" t="str">
            <v/>
          </cell>
          <cell r="G2868" t="str">
            <v/>
          </cell>
        </row>
        <row r="2869">
          <cell r="C2869" t="str">
            <v>CERCA COM MOUROES DE MADEIRA, 7,5X7,5CM, ESPACAMENTO DE 2M, CRAVADOS 0,5M, COM 8 FIOS DE ARAME FARPADO Nº14 CLASSE 250 - FORNEC E COLOC.</v>
          </cell>
          <cell r="D2869" t="str">
            <v>M</v>
          </cell>
          <cell r="E2869">
            <v>11.34</v>
          </cell>
          <cell r="F2869">
            <v>6.21</v>
          </cell>
          <cell r="G2869">
            <v>17.55</v>
          </cell>
          <cell r="H2869">
            <v>0.7</v>
          </cell>
        </row>
        <row r="2870">
          <cell r="C2870" t="str">
            <v>CERCA COM MOUROES DE MADEIRA ROLICA D=11CM, ESPACAMENTO DE 2M, ALTURA LIVRE DE 1M, CRAVADOS 0,50M, COM 5 FIOS DE ARAME FARPADO Nº14 CLASSE 250 - FORNEC E COLOC.</v>
          </cell>
          <cell r="D2870" t="str">
            <v>M</v>
          </cell>
          <cell r="E2870">
            <v>8.25</v>
          </cell>
          <cell r="F2870">
            <v>5.03</v>
          </cell>
          <cell r="G2870">
            <v>13.28</v>
          </cell>
          <cell r="H2870">
            <v>0.6</v>
          </cell>
        </row>
        <row r="2871">
          <cell r="C2871" t="str">
            <v>CERCA COM MOUROES DE MADEIRA, 7,5X7,5CM, ESPACAMENTO DE 2M, ALTURA LIVRE DE 2M, CRAVADOS 0,5M, COM 4 FIOS DE ARAME FARPADO Nº14 CLASSE 250 - FORNEC E COLOC.</v>
          </cell>
          <cell r="D2871" t="str">
            <v>M</v>
          </cell>
          <cell r="E2871">
            <v>9.5299999999999994</v>
          </cell>
          <cell r="F2871">
            <v>4.8899999999999997</v>
          </cell>
          <cell r="G2871">
            <v>14.42</v>
          </cell>
          <cell r="H2871">
            <v>0.5</v>
          </cell>
        </row>
        <row r="2872">
          <cell r="C2872" t="str">
            <v>ALAMBRADOS</v>
          </cell>
          <cell r="E2872" t="str">
            <v/>
          </cell>
          <cell r="F2872" t="str">
            <v/>
          </cell>
          <cell r="G2872" t="str">
            <v/>
          </cell>
        </row>
        <row r="2873">
          <cell r="C2873" t="str">
            <v>ALAMBRADO EM TUBOS DE FERRO GALVANIZADO A CADA 2M ALTURA 3M, FIXADOS EM BLOCOS DE CONCRETO, COM TELA DE ARAME GALVANIZADO REVESTIDO COM PVC FIO 12 MALHA 7,5CM</v>
          </cell>
          <cell r="D2873" t="str">
            <v>M2</v>
          </cell>
          <cell r="E2873">
            <v>65.900000000000006</v>
          </cell>
          <cell r="F2873">
            <v>76.87</v>
          </cell>
          <cell r="G2873">
            <v>142.77000000000001</v>
          </cell>
          <cell r="H2873">
            <v>7.6712851999999998</v>
          </cell>
        </row>
        <row r="2874">
          <cell r="C2874" t="str">
            <v>ALAMBRADO PARA QUADRA POLIESPORTIVA, ESTRUTURADA EM TUBO DE ACO GALV. C/COSTURA DIN 2440, DIAMETRO 2", E TELA EM ARAME GALVANIZADO 14 BWG, MALHA QUADRADA COM ABERTURA DE 2".</v>
          </cell>
          <cell r="D2874" t="str">
            <v>M2</v>
          </cell>
          <cell r="E2874">
            <v>78.22</v>
          </cell>
          <cell r="F2874">
            <v>16.3</v>
          </cell>
          <cell r="G2874">
            <v>94.52</v>
          </cell>
          <cell r="H2874">
            <v>1.5</v>
          </cell>
        </row>
        <row r="2875">
          <cell r="C2875" t="str">
            <v>CONTENCOES</v>
          </cell>
          <cell r="E2875" t="str">
            <v/>
          </cell>
          <cell r="F2875" t="str">
            <v/>
          </cell>
          <cell r="G2875" t="str">
            <v/>
          </cell>
        </row>
        <row r="2876">
          <cell r="C2876" t="str">
            <v>MUROS DE ARRIMO</v>
          </cell>
          <cell r="E2876" t="str">
            <v/>
          </cell>
          <cell r="F2876" t="str">
            <v/>
          </cell>
          <cell r="G2876" t="str">
            <v/>
          </cell>
        </row>
        <row r="2877">
          <cell r="C2877" t="str">
            <v>MURO DE ARRIMO DE CONCRETO CICLOPICO COM 30% DE PEDRA DE MAO</v>
          </cell>
          <cell r="D2877" t="str">
            <v>M3</v>
          </cell>
          <cell r="E2877">
            <v>146.44999999999999</v>
          </cell>
          <cell r="F2877">
            <v>90.8</v>
          </cell>
          <cell r="G2877">
            <v>237.25</v>
          </cell>
          <cell r="H2877">
            <v>10</v>
          </cell>
        </row>
        <row r="2878">
          <cell r="C2878" t="str">
            <v>MURO DE ARRIMO DE ALVENARIA DE PEDRA ARGAMASSADA</v>
          </cell>
          <cell r="D2878" t="str">
            <v>M3</v>
          </cell>
          <cell r="E2878">
            <v>118</v>
          </cell>
          <cell r="F2878">
            <v>197.65</v>
          </cell>
          <cell r="G2878">
            <v>315.64999999999998</v>
          </cell>
          <cell r="H2878">
            <v>19.2</v>
          </cell>
        </row>
        <row r="2879">
          <cell r="C2879" t="str">
            <v>MURO DE ARRIMO DE ALVENARIA DE TIJOLOS</v>
          </cell>
          <cell r="D2879" t="str">
            <v>M3</v>
          </cell>
          <cell r="E2879">
            <v>383.65</v>
          </cell>
          <cell r="F2879">
            <v>141.76</v>
          </cell>
          <cell r="G2879">
            <v>525.41</v>
          </cell>
          <cell r="H2879">
            <v>14.1</v>
          </cell>
        </row>
        <row r="2880">
          <cell r="C2880" t="str">
            <v>MURO DE ARRIMO CELULAR PECAS PRE-MOLDADAS CONCRETO EXCL FORMAS INCL CONFECCAO DAS PECAS MONTAGEM E COMPACTACAO DO SOLO DE ENCHIMENTO.</v>
          </cell>
          <cell r="D2880" t="str">
            <v>M3</v>
          </cell>
          <cell r="E2880">
            <v>109.54</v>
          </cell>
          <cell r="F2880">
            <v>75.900000000000006</v>
          </cell>
          <cell r="G2880">
            <v>185.44</v>
          </cell>
          <cell r="H2880">
            <v>7.7585680000000004</v>
          </cell>
        </row>
        <row r="2881">
          <cell r="C2881" t="str">
            <v>MURO DE ARRIMO CELULAR PECAS PRE-MOLDADAS CONCRETO EXCL MATERIAIS E FORMAS INCL CONFECCAO PECAS MONTAGEM E COMPACTACAO DO SOLO DE ENCHIMENTO</v>
          </cell>
          <cell r="D2881" t="str">
            <v>M3</v>
          </cell>
          <cell r="E2881">
            <v>0</v>
          </cell>
          <cell r="F2881">
            <v>70.16</v>
          </cell>
          <cell r="G2881">
            <v>70.16</v>
          </cell>
          <cell r="H2881">
            <v>7.15</v>
          </cell>
        </row>
        <row r="2882">
          <cell r="C2882" t="str">
            <v>ENROCAMENTO</v>
          </cell>
          <cell r="E2882" t="str">
            <v/>
          </cell>
          <cell r="F2882" t="str">
            <v/>
          </cell>
          <cell r="G2882" t="str">
            <v/>
          </cell>
        </row>
        <row r="2883">
          <cell r="C2883" t="str">
            <v>FORNECIMENTO E LANCAMENTO DE PEDRA DE MAO</v>
          </cell>
          <cell r="D2883" t="str">
            <v>M3</v>
          </cell>
          <cell r="E2883">
            <v>41.35</v>
          </cell>
          <cell r="F2883">
            <v>50.34</v>
          </cell>
          <cell r="G2883">
            <v>91.69</v>
          </cell>
          <cell r="H2883">
            <v>6</v>
          </cell>
        </row>
        <row r="2884">
          <cell r="C2884" t="str">
            <v>ENROCAMENTO COM PEDRA ARGAMASSADA TRACO 1:4 COM PEDRA DE MAO</v>
          </cell>
          <cell r="D2884" t="str">
            <v>M3</v>
          </cell>
          <cell r="E2884">
            <v>106.34</v>
          </cell>
          <cell r="F2884">
            <v>131.62</v>
          </cell>
          <cell r="G2884">
            <v>237.96</v>
          </cell>
          <cell r="H2884">
            <v>13.5</v>
          </cell>
        </row>
        <row r="2885">
          <cell r="C2885" t="str">
            <v>ENROCAMENTO MANUAL, SEM ARRUMACAO DO MATERIAL</v>
          </cell>
          <cell r="D2885" t="str">
            <v>M3</v>
          </cell>
          <cell r="E2885">
            <v>41.35</v>
          </cell>
          <cell r="F2885">
            <v>54.12</v>
          </cell>
          <cell r="G2885">
            <v>95.47</v>
          </cell>
          <cell r="H2885">
            <v>5.5</v>
          </cell>
        </row>
        <row r="2886">
          <cell r="C2886" t="str">
            <v>ENROCAMENTO MANUAL, COM ARRUMACAO DO MATERIAL</v>
          </cell>
          <cell r="D2886" t="str">
            <v>M3</v>
          </cell>
          <cell r="E2886">
            <v>41.35</v>
          </cell>
          <cell r="F2886">
            <v>85.52</v>
          </cell>
          <cell r="G2886">
            <v>126.87</v>
          </cell>
          <cell r="H2886">
            <v>8.5</v>
          </cell>
        </row>
        <row r="2887">
          <cell r="C2887" t="str">
            <v>GABIOES</v>
          </cell>
          <cell r="E2887" t="str">
            <v/>
          </cell>
          <cell r="F2887" t="str">
            <v/>
          </cell>
          <cell r="G2887" t="str">
            <v/>
          </cell>
        </row>
        <row r="2888">
          <cell r="C2888" t="str">
            <v>GABIOES DE PEDRA DE MAO EM CAIXA DE MALHA HEXAGONAL 8CM X 10CM</v>
          </cell>
          <cell r="D2888" t="str">
            <v>M3</v>
          </cell>
          <cell r="E2888">
            <v>291.41000000000003</v>
          </cell>
          <cell r="F2888">
            <v>67.22</v>
          </cell>
          <cell r="G2888">
            <v>358.63</v>
          </cell>
          <cell r="H2888">
            <v>12</v>
          </cell>
        </row>
        <row r="2889">
          <cell r="C2889" t="str">
            <v>GABIAO TIPO COLCHAO RENO COM H = 0,17 M</v>
          </cell>
          <cell r="D2889" t="str">
            <v>M2</v>
          </cell>
          <cell r="E2889">
            <v>156.22999999999999</v>
          </cell>
          <cell r="F2889">
            <v>33.99</v>
          </cell>
          <cell r="G2889">
            <v>190.22</v>
          </cell>
          <cell r="H2889">
            <v>1.22</v>
          </cell>
        </row>
        <row r="2890">
          <cell r="C2890" t="str">
            <v>GABIAO TIPO COLCHAO RENO COM H = 0,23 M</v>
          </cell>
          <cell r="D2890" t="str">
            <v>M2</v>
          </cell>
          <cell r="E2890">
            <v>159.24</v>
          </cell>
          <cell r="F2890">
            <v>30</v>
          </cell>
          <cell r="G2890">
            <v>189.24</v>
          </cell>
          <cell r="H2890">
            <v>1.4</v>
          </cell>
        </row>
        <row r="2891">
          <cell r="C2891" t="str">
            <v>GABIAO TIPO COLCHAO RENO COM H = 0,30 M</v>
          </cell>
          <cell r="D2891" t="str">
            <v>M2</v>
          </cell>
          <cell r="E2891">
            <v>166.11</v>
          </cell>
          <cell r="F2891">
            <v>27.99</v>
          </cell>
          <cell r="G2891">
            <v>194.1</v>
          </cell>
          <cell r="H2891">
            <v>1.6</v>
          </cell>
        </row>
        <row r="2892">
          <cell r="C2892" t="str">
            <v>GABIAO TIPO CAIXA COM DIAFRAGMA FORMADO COM MALHA DE ARAME GALVANIZADO REVESTIDO DE PVC</v>
          </cell>
          <cell r="D2892" t="str">
            <v>M3</v>
          </cell>
          <cell r="E2892">
            <v>264.36</v>
          </cell>
          <cell r="F2892">
            <v>67.22</v>
          </cell>
          <cell r="G2892">
            <v>331.58</v>
          </cell>
          <cell r="H2892">
            <v>4.17</v>
          </cell>
        </row>
        <row r="2893">
          <cell r="C2893" t="str">
            <v>MARROAMENTO</v>
          </cell>
          <cell r="E2893" t="str">
            <v/>
          </cell>
          <cell r="F2893" t="str">
            <v/>
          </cell>
          <cell r="G2893" t="str">
            <v/>
          </cell>
        </row>
        <row r="2894">
          <cell r="C2894" t="str">
            <v>MARROAMENTO EM MATERIAL DE 3A CATEGORIA, ROCHA VIVA PARA REDUCAO A PEDRA DE MAO</v>
          </cell>
          <cell r="D2894" t="str">
            <v>M3</v>
          </cell>
          <cell r="E2894">
            <v>0</v>
          </cell>
          <cell r="F2894">
            <v>20.14</v>
          </cell>
          <cell r="G2894">
            <v>20.14</v>
          </cell>
          <cell r="H2894">
            <v>2.4</v>
          </cell>
        </row>
        <row r="2895">
          <cell r="C2895" t="str">
            <v>MARROAMENTO DE MATERIAL DE 2A CATEGORIA, ROCHA DECOMPOSTA PARA REDUCAO A PEDRA DE MAO</v>
          </cell>
          <cell r="D2895" t="str">
            <v>M3</v>
          </cell>
          <cell r="E2895">
            <v>0</v>
          </cell>
          <cell r="F2895">
            <v>18.12</v>
          </cell>
          <cell r="G2895">
            <v>18.12</v>
          </cell>
          <cell r="H2895">
            <v>2.16</v>
          </cell>
        </row>
        <row r="2896">
          <cell r="C2896" t="str">
            <v>ENSECADEIRA</v>
          </cell>
          <cell r="E2896" t="str">
            <v/>
          </cell>
          <cell r="F2896" t="str">
            <v/>
          </cell>
          <cell r="G2896" t="str">
            <v/>
          </cell>
        </row>
        <row r="2897">
          <cell r="C2897" t="str">
            <v>ENSECADEIRA DE MADEIRA COM PAREDE SIMPLES</v>
          </cell>
          <cell r="D2897" t="str">
            <v>M2</v>
          </cell>
          <cell r="E2897">
            <v>60.42</v>
          </cell>
          <cell r="F2897">
            <v>40.46</v>
          </cell>
          <cell r="G2897">
            <v>100.88</v>
          </cell>
          <cell r="H2897">
            <v>4</v>
          </cell>
        </row>
        <row r="2898">
          <cell r="C2898" t="str">
            <v>ENSECADEIRA DE MADEIRA COM PAREDE DUPLA</v>
          </cell>
          <cell r="D2898" t="str">
            <v>M2</v>
          </cell>
          <cell r="E2898">
            <v>155.59</v>
          </cell>
          <cell r="F2898">
            <v>101.15</v>
          </cell>
          <cell r="G2898">
            <v>256.74</v>
          </cell>
          <cell r="H2898">
            <v>10</v>
          </cell>
        </row>
        <row r="2899">
          <cell r="C2899" t="str">
            <v>PAISAGISMO E EQUIPAMENTOS EXTERNOS</v>
          </cell>
          <cell r="E2899" t="str">
            <v/>
          </cell>
          <cell r="F2899" t="str">
            <v/>
          </cell>
          <cell r="G2899" t="str">
            <v/>
          </cell>
        </row>
        <row r="2900">
          <cell r="C2900" t="str">
            <v>MANUTENCAO / REPAROS - PAISAGISMO E EQUIPAMENTOS EXTERNOS</v>
          </cell>
          <cell r="E2900" t="str">
            <v/>
          </cell>
          <cell r="F2900" t="str">
            <v/>
          </cell>
          <cell r="G2900" t="str">
            <v/>
          </cell>
        </row>
        <row r="2901">
          <cell r="C2901" t="str">
            <v>IRRIGACAO DE ARVORE COM CARRO PIPA</v>
          </cell>
          <cell r="D2901" t="str">
            <v>UN</v>
          </cell>
          <cell r="E2901">
            <v>0.13</v>
          </cell>
          <cell r="F2901">
            <v>0.08</v>
          </cell>
          <cell r="G2901">
            <v>0.21</v>
          </cell>
          <cell r="H2901">
            <v>7.0000000000000001E-3</v>
          </cell>
        </row>
        <row r="2902">
          <cell r="C2902" t="str">
            <v>PLANTIO ARBUSTO DE H=0.5 A 0.7M COM 12 UNID/M2, APENAS MAO DE OBRA, EXCLUSO O FORNECIMENTO DA MUDA E DO ADUBO</v>
          </cell>
          <cell r="D2902" t="str">
            <v>M2</v>
          </cell>
          <cell r="E2902">
            <v>0</v>
          </cell>
          <cell r="F2902">
            <v>4.2</v>
          </cell>
          <cell r="G2902">
            <v>4.2</v>
          </cell>
          <cell r="H2902">
            <v>0.5</v>
          </cell>
        </row>
        <row r="2903">
          <cell r="C2903" t="str">
            <v>PLANTAS</v>
          </cell>
          <cell r="E2903" t="str">
            <v/>
          </cell>
          <cell r="F2903" t="str">
            <v/>
          </cell>
          <cell r="G2903" t="str">
            <v/>
          </cell>
        </row>
        <row r="2904">
          <cell r="C2904" t="str">
            <v xml:space="preserve">CERCA VIVA DE HISBICO, CEDRIHO, CALIANDRA, ACALIFA - FORNEC. E PLANTIO </v>
          </cell>
          <cell r="D2904" t="str">
            <v>M</v>
          </cell>
          <cell r="E2904">
            <v>2.8</v>
          </cell>
          <cell r="F2904">
            <v>1.47</v>
          </cell>
          <cell r="G2904">
            <v>4.2699999999999996</v>
          </cell>
          <cell r="H2904">
            <v>0.17499999999999999</v>
          </cell>
        </row>
        <row r="2905">
          <cell r="C2905" t="str">
            <v>GRADE EM MADEIRA PARA PROTECAO DE MUDAS DE ARVORES</v>
          </cell>
          <cell r="D2905" t="str">
            <v>UN</v>
          </cell>
          <cell r="E2905">
            <v>45.02</v>
          </cell>
          <cell r="F2905">
            <v>23.68</v>
          </cell>
          <cell r="G2905">
            <v>68.7</v>
          </cell>
          <cell r="H2905">
            <v>2</v>
          </cell>
        </row>
        <row r="2906">
          <cell r="C2906" t="str">
            <v>ARBUSTO COM ALTURA MAIOR DO QUE 1,00 METRO</v>
          </cell>
          <cell r="D2906" t="str">
            <v>UN</v>
          </cell>
          <cell r="E2906">
            <v>22.71</v>
          </cell>
          <cell r="F2906">
            <v>2.52</v>
          </cell>
          <cell r="G2906">
            <v>25.23</v>
          </cell>
          <cell r="H2906">
            <v>0.3</v>
          </cell>
        </row>
        <row r="2907">
          <cell r="C2907" t="str">
            <v>PLANTIO DE ARVORE COM ALTURA MAIOR DO QUE 2,00 METROS</v>
          </cell>
          <cell r="D2907" t="str">
            <v>UN</v>
          </cell>
          <cell r="E2907">
            <v>28.01</v>
          </cell>
          <cell r="F2907">
            <v>4.2</v>
          </cell>
          <cell r="G2907">
            <v>32.21</v>
          </cell>
          <cell r="H2907">
            <v>0.5</v>
          </cell>
        </row>
        <row r="2908">
          <cell r="C2908" t="str">
            <v>PLANTIO DE ARVORE ISOLADA ATE 2,00M DE ALT, DE QUALQUER ESPECIE, EM LOGRADOURO PUBLICO, INCLUSIVE TRANSPORTE DE TERRA PRETA. EXCLUSIVE FORNECIMENTO DA ARVORE</v>
          </cell>
          <cell r="D2908" t="str">
            <v>UN</v>
          </cell>
          <cell r="E2908">
            <v>11.87</v>
          </cell>
          <cell r="F2908">
            <v>12.28</v>
          </cell>
          <cell r="G2908">
            <v>24.15</v>
          </cell>
          <cell r="H2908">
            <v>1.4479</v>
          </cell>
        </row>
        <row r="2909">
          <cell r="C2909" t="str">
            <v>GRAMA BATATAIS EM PLACAS</v>
          </cell>
          <cell r="D2909" t="str">
            <v>M2</v>
          </cell>
          <cell r="E2909">
            <v>3.94</v>
          </cell>
          <cell r="F2909">
            <v>2.52</v>
          </cell>
          <cell r="G2909">
            <v>6.46</v>
          </cell>
          <cell r="H2909">
            <v>0.3</v>
          </cell>
        </row>
        <row r="2910">
          <cell r="C2910" t="str">
            <v>POSTE DECORATIVO</v>
          </cell>
          <cell r="E2910" t="str">
            <v/>
          </cell>
          <cell r="F2910" t="str">
            <v/>
          </cell>
          <cell r="G2910" t="str">
            <v/>
          </cell>
        </row>
        <row r="2911">
          <cell r="C2911" t="str">
            <v>POSTE METALICO DECORATIVO EXTERNO P/JARDIM H = 2,50M D = 75MM C/ 1 LUMINARIA PARA LAMPADA INCANDESCENTE - FORNECIMENTO E INSTALACAO</v>
          </cell>
          <cell r="D2911" t="str">
            <v>UN</v>
          </cell>
          <cell r="E2911">
            <v>149.28</v>
          </cell>
          <cell r="F2911">
            <v>60.69</v>
          </cell>
          <cell r="G2911">
            <v>209.97</v>
          </cell>
          <cell r="H2911">
            <v>6</v>
          </cell>
        </row>
        <row r="2912">
          <cell r="C2912" t="str">
            <v>POSTE METALICO DECORATIVO EXTERNO P/JARDIM H = 2,50M D = 75MM C/ 2 LUMINARIAS PARA LAMPADA INCANDESCENTE - FORNECIMENTO E INSTALACAO</v>
          </cell>
          <cell r="D2912" t="str">
            <v>UN</v>
          </cell>
          <cell r="E2912">
            <v>188.04</v>
          </cell>
          <cell r="F2912">
            <v>60.69</v>
          </cell>
          <cell r="G2912">
            <v>248.73</v>
          </cell>
          <cell r="H2912">
            <v>6</v>
          </cell>
        </row>
        <row r="2913">
          <cell r="C2913" t="str">
            <v>EQUIPAMENTOS ESPORTIVOS</v>
          </cell>
          <cell r="E2913" t="str">
            <v/>
          </cell>
          <cell r="F2913" t="str">
            <v/>
          </cell>
          <cell r="G2913" t="str">
            <v/>
          </cell>
        </row>
        <row r="2914">
          <cell r="C2914" t="str">
            <v xml:space="preserve">CONJUNTO DE TABELAS DE BASQUETE EM LAMINADO NAVAL, INCLUSO REDE E ARO </v>
          </cell>
          <cell r="D2914" t="str">
            <v>CJ</v>
          </cell>
          <cell r="E2914">
            <v>823.35</v>
          </cell>
          <cell r="F2914">
            <v>0</v>
          </cell>
          <cell r="G2914">
            <v>823.35</v>
          </cell>
          <cell r="H2914">
            <v>0</v>
          </cell>
        </row>
        <row r="2915">
          <cell r="C2915" t="str">
            <v>CONJUNTO DE TRAVES PARA FUTSAL PINTADAS, INCLUSO REDE</v>
          </cell>
          <cell r="D2915" t="str">
            <v>CJ</v>
          </cell>
          <cell r="E2915">
            <v>1726.3</v>
          </cell>
          <cell r="F2915">
            <v>0</v>
          </cell>
          <cell r="G2915">
            <v>1726.3</v>
          </cell>
          <cell r="H2915">
            <v>0</v>
          </cell>
        </row>
        <row r="2916">
          <cell r="C2916" t="str">
            <v>BANCOS</v>
          </cell>
          <cell r="E2916" t="str">
            <v/>
          </cell>
          <cell r="F2916" t="str">
            <v/>
          </cell>
          <cell r="G2916" t="str">
            <v/>
          </cell>
        </row>
        <row r="2917">
          <cell r="C2917" t="str">
            <v>BANCO DE CONCRETO APARENTE LARG=45CM E 10CM ESPESSURA SOBRE DOIS APOIOS DO MESMO MATERIAL COM SECAO DE 10X30CM.</v>
          </cell>
          <cell r="D2917" t="str">
            <v>M</v>
          </cell>
          <cell r="E2917">
            <v>53.57</v>
          </cell>
          <cell r="F2917">
            <v>79.400000000000006</v>
          </cell>
          <cell r="G2917">
            <v>132.97</v>
          </cell>
          <cell r="H2917">
            <v>7.9536410000000002</v>
          </cell>
        </row>
        <row r="2918">
          <cell r="C2918" t="str">
            <v>ESTACA MANGUE</v>
          </cell>
          <cell r="E2918" t="str">
            <v/>
          </cell>
          <cell r="F2918" t="str">
            <v/>
          </cell>
          <cell r="G2918" t="str">
            <v/>
          </cell>
        </row>
        <row r="2919">
          <cell r="C2919" t="str">
            <v>LIMPEZAS</v>
          </cell>
          <cell r="E2919" t="str">
            <v/>
          </cell>
          <cell r="F2919" t="str">
            <v/>
          </cell>
          <cell r="G2919" t="str">
            <v/>
          </cell>
        </row>
        <row r="2920">
          <cell r="C2920" t="str">
            <v>LIMPEZA GERAL</v>
          </cell>
          <cell r="E2920" t="str">
            <v/>
          </cell>
          <cell r="F2920" t="str">
            <v/>
          </cell>
          <cell r="G2920" t="str">
            <v/>
          </cell>
        </row>
        <row r="2921">
          <cell r="C2921" t="str">
            <v>LIMPEZA FINAL DA OBRA</v>
          </cell>
          <cell r="D2921" t="str">
            <v>M2</v>
          </cell>
          <cell r="E2921">
            <v>0.16</v>
          </cell>
          <cell r="F2921">
            <v>1.17</v>
          </cell>
          <cell r="G2921">
            <v>1.33</v>
          </cell>
          <cell r="H2921">
            <v>0.14000000000000001</v>
          </cell>
        </row>
        <row r="2922">
          <cell r="C2922" t="str">
            <v>LIMPEZA GERAL DE QUADRA POLIESPORTIVA</v>
          </cell>
          <cell r="D2922" t="str">
            <v>M2</v>
          </cell>
          <cell r="E2922">
            <v>0</v>
          </cell>
          <cell r="F2922">
            <v>1.17</v>
          </cell>
          <cell r="G2922">
            <v>1.17</v>
          </cell>
          <cell r="H2922">
            <v>0.14000000000000001</v>
          </cell>
        </row>
        <row r="2923">
          <cell r="C2923" t="str">
            <v>LIMPEZA DE PISOS</v>
          </cell>
          <cell r="E2923" t="str">
            <v/>
          </cell>
          <cell r="F2923" t="str">
            <v/>
          </cell>
          <cell r="G2923" t="str">
            <v/>
          </cell>
        </row>
        <row r="2924">
          <cell r="C2924" t="str">
            <v>LIMPEZA E POLIMENTO MECANIZADO EM PISO ALTA RESISTENCIA, UTILIZANDO ESTUQUE COM ADESIVO, CIMENTO BRANCO E CORANTE</v>
          </cell>
          <cell r="D2924" t="str">
            <v>M2</v>
          </cell>
          <cell r="E2924">
            <v>11</v>
          </cell>
          <cell r="F2924">
            <v>12.49</v>
          </cell>
          <cell r="G2924">
            <v>23.49</v>
          </cell>
          <cell r="H2924">
            <v>1.2</v>
          </cell>
        </row>
        <row r="2925">
          <cell r="C2925" t="str">
            <v>LIMPEZA PISO MARMORE/GRANITO</v>
          </cell>
          <cell r="D2925" t="str">
            <v>M2</v>
          </cell>
          <cell r="E2925">
            <v>2.87</v>
          </cell>
          <cell r="F2925">
            <v>9.23</v>
          </cell>
          <cell r="G2925">
            <v>12.1</v>
          </cell>
          <cell r="H2925">
            <v>1.1000000000000001</v>
          </cell>
        </row>
        <row r="2926">
          <cell r="C2926" t="str">
            <v>LIMPEZA PISO CERAMICO</v>
          </cell>
          <cell r="D2926" t="str">
            <v>M2</v>
          </cell>
          <cell r="E2926">
            <v>0.86</v>
          </cell>
          <cell r="F2926">
            <v>10.07</v>
          </cell>
          <cell r="G2926">
            <v>10.93</v>
          </cell>
          <cell r="H2926">
            <v>1.2</v>
          </cell>
        </row>
        <row r="2927">
          <cell r="C2927" t="str">
            <v>LIMPEZA PISO PLACA BORRACHA C/ENCERAMENTO</v>
          </cell>
          <cell r="D2927" t="str">
            <v>M2</v>
          </cell>
          <cell r="E2927">
            <v>5.62</v>
          </cell>
          <cell r="F2927">
            <v>8.0500000000000007</v>
          </cell>
          <cell r="G2927">
            <v>13.67</v>
          </cell>
          <cell r="H2927">
            <v>0.96</v>
          </cell>
        </row>
        <row r="2928">
          <cell r="C2928" t="str">
            <v>LIMPEZA PISO PLACA BORRACHA</v>
          </cell>
          <cell r="D2928" t="str">
            <v>M2</v>
          </cell>
          <cell r="E2928">
            <v>1.66</v>
          </cell>
          <cell r="F2928">
            <v>3.36</v>
          </cell>
          <cell r="G2928">
            <v>5.0199999999999996</v>
          </cell>
          <cell r="H2928">
            <v>0.4</v>
          </cell>
        </row>
        <row r="2929">
          <cell r="C2929" t="str">
            <v>LIMPEZA PISO CIMENTADO</v>
          </cell>
          <cell r="D2929" t="str">
            <v>M2</v>
          </cell>
          <cell r="E2929">
            <v>2.2599999999999998</v>
          </cell>
          <cell r="F2929">
            <v>4.03</v>
          </cell>
          <cell r="G2929">
            <v>6.29</v>
          </cell>
          <cell r="H2929">
            <v>0.48</v>
          </cell>
        </row>
        <row r="2930">
          <cell r="C2930" t="str">
            <v>LIMPEZA PISO MARMORITE/GRANILITE</v>
          </cell>
          <cell r="D2930" t="str">
            <v>M2</v>
          </cell>
          <cell r="E2930">
            <v>1.6</v>
          </cell>
          <cell r="F2930">
            <v>5.87</v>
          </cell>
          <cell r="G2930">
            <v>7.47</v>
          </cell>
          <cell r="H2930">
            <v>0.7</v>
          </cell>
        </row>
        <row r="2931">
          <cell r="C2931" t="str">
            <v>LIMPEZAS DIVERSAS</v>
          </cell>
          <cell r="E2931" t="str">
            <v/>
          </cell>
          <cell r="F2931" t="str">
            <v/>
          </cell>
          <cell r="G2931" t="str">
            <v/>
          </cell>
        </row>
        <row r="2932">
          <cell r="C2932" t="str">
            <v>LIMPEZA DE ESTRUTURA METALICA SEM ANDAIME</v>
          </cell>
          <cell r="D2932" t="str">
            <v>M2</v>
          </cell>
          <cell r="E2932">
            <v>0.05</v>
          </cell>
          <cell r="F2932">
            <v>1.51</v>
          </cell>
          <cell r="G2932">
            <v>1.56</v>
          </cell>
          <cell r="H2932">
            <v>0.18</v>
          </cell>
        </row>
        <row r="2933">
          <cell r="C2933" t="str">
            <v xml:space="preserve">LIMPEZA DE REVESTIMENTO EM PAREDE C/ SOLUCAO DE ACIDO MURIATICO/AMONIA </v>
          </cell>
          <cell r="D2933" t="str">
            <v>M2</v>
          </cell>
          <cell r="E2933">
            <v>0.95</v>
          </cell>
          <cell r="F2933">
            <v>3.36</v>
          </cell>
          <cell r="G2933">
            <v>4.3099999999999996</v>
          </cell>
          <cell r="H2933">
            <v>0.4</v>
          </cell>
        </row>
        <row r="2934">
          <cell r="C2934" t="str">
            <v>LIMPEZA DE ESTRUTURAL DE ACO OU CONCRETO COM JATEAMENTO DE AREIA</v>
          </cell>
          <cell r="D2934" t="str">
            <v>M2</v>
          </cell>
          <cell r="E2934">
            <v>4.04</v>
          </cell>
          <cell r="F2934">
            <v>2.7</v>
          </cell>
          <cell r="G2934">
            <v>6.74</v>
          </cell>
          <cell r="H2934">
            <v>0.28999999999999998</v>
          </cell>
        </row>
        <row r="2935">
          <cell r="C2935" t="str">
            <v>LIMPEZA DE SUPERFICIES COM JATO DE ALTA PRESSAO DE AR E AGUA</v>
          </cell>
          <cell r="D2935" t="str">
            <v>M2</v>
          </cell>
          <cell r="E2935">
            <v>0</v>
          </cell>
          <cell r="F2935">
            <v>0.84</v>
          </cell>
          <cell r="G2935">
            <v>0.84</v>
          </cell>
          <cell r="H2935">
            <v>0.1</v>
          </cell>
        </row>
        <row r="2936">
          <cell r="C2936" t="str">
            <v>LIMPEZA/PREPARO SUPERFICIE CONCRETO P/PINTURA</v>
          </cell>
          <cell r="D2936" t="str">
            <v>M2</v>
          </cell>
          <cell r="E2936">
            <v>0.31</v>
          </cell>
          <cell r="F2936">
            <v>4.2</v>
          </cell>
          <cell r="G2936">
            <v>4.51</v>
          </cell>
          <cell r="H2936">
            <v>0.5</v>
          </cell>
        </row>
        <row r="2937">
          <cell r="C2937" t="str">
            <v>LIMPEZA AZULEJO</v>
          </cell>
          <cell r="D2937" t="str">
            <v>M2</v>
          </cell>
          <cell r="E2937">
            <v>0.61</v>
          </cell>
          <cell r="F2937">
            <v>2.52</v>
          </cell>
          <cell r="G2937">
            <v>3.13</v>
          </cell>
          <cell r="H2937">
            <v>0.3</v>
          </cell>
        </row>
        <row r="2938">
          <cell r="C2938" t="str">
            <v>LIMPEZA E LAVAGEM DE PASTILHAS</v>
          </cell>
          <cell r="D2938" t="str">
            <v>M2</v>
          </cell>
          <cell r="E2938">
            <v>0.31</v>
          </cell>
          <cell r="F2938">
            <v>4.2</v>
          </cell>
          <cell r="G2938">
            <v>4.51</v>
          </cell>
          <cell r="H2938">
            <v>0.5</v>
          </cell>
        </row>
        <row r="2939">
          <cell r="C2939" t="str">
            <v>LIMPEZA CHAPA MELAMINICA EM PAREDE</v>
          </cell>
          <cell r="D2939" t="str">
            <v>M2</v>
          </cell>
          <cell r="E2939">
            <v>0.89</v>
          </cell>
          <cell r="F2939">
            <v>2.35</v>
          </cell>
          <cell r="G2939">
            <v>3.24</v>
          </cell>
          <cell r="H2939">
            <v>0.28000000000000003</v>
          </cell>
        </row>
        <row r="2940">
          <cell r="C2940" t="str">
            <v>LIMPEZA LAMBRI ALUMINIO</v>
          </cell>
          <cell r="D2940" t="str">
            <v>M2</v>
          </cell>
          <cell r="E2940">
            <v>1.83</v>
          </cell>
          <cell r="F2940">
            <v>5.45</v>
          </cell>
          <cell r="G2940">
            <v>7.28</v>
          </cell>
          <cell r="H2940">
            <v>0.65</v>
          </cell>
        </row>
        <row r="2941">
          <cell r="C2941" t="str">
            <v>LIMPEZA ESQUADRIA FERRO C/SOLVENTE</v>
          </cell>
          <cell r="D2941" t="str">
            <v>M2</v>
          </cell>
          <cell r="E2941">
            <v>2.86</v>
          </cell>
          <cell r="F2941">
            <v>10.07</v>
          </cell>
          <cell r="G2941">
            <v>12.93</v>
          </cell>
          <cell r="H2941">
            <v>1.2</v>
          </cell>
        </row>
        <row r="2942">
          <cell r="C2942" t="str">
            <v>LIMPEZA VIDRO COMUM</v>
          </cell>
          <cell r="D2942" t="str">
            <v>M2</v>
          </cell>
          <cell r="E2942">
            <v>1.18</v>
          </cell>
          <cell r="F2942">
            <v>5.03</v>
          </cell>
          <cell r="G2942">
            <v>6.21</v>
          </cell>
          <cell r="H2942">
            <v>0.6</v>
          </cell>
        </row>
        <row r="2943">
          <cell r="C2943" t="str">
            <v>LIMPEZA FORRO</v>
          </cell>
          <cell r="D2943" t="str">
            <v>M2</v>
          </cell>
          <cell r="E2943">
            <v>0.31</v>
          </cell>
          <cell r="F2943">
            <v>12.59</v>
          </cell>
          <cell r="G2943">
            <v>12.9</v>
          </cell>
          <cell r="H2943">
            <v>1.5</v>
          </cell>
        </row>
        <row r="2944">
          <cell r="C2944" t="str">
            <v>LIMPEZA LOUCAS E METAIS</v>
          </cell>
          <cell r="D2944" t="str">
            <v>UN</v>
          </cell>
          <cell r="E2944">
            <v>2.98</v>
          </cell>
          <cell r="F2944">
            <v>10.91</v>
          </cell>
          <cell r="G2944">
            <v>13.89</v>
          </cell>
          <cell r="H2944">
            <v>1.3</v>
          </cell>
        </row>
        <row r="2945">
          <cell r="C2945" t="str">
            <v>ARGAMASSAS</v>
          </cell>
          <cell r="E2945" t="str">
            <v/>
          </cell>
          <cell r="F2945" t="str">
            <v/>
          </cell>
          <cell r="G2945" t="str">
            <v/>
          </cell>
        </row>
        <row r="2946">
          <cell r="C2946" t="str">
            <v>CIMENTO E AGREGADO</v>
          </cell>
          <cell r="E2946" t="str">
            <v/>
          </cell>
          <cell r="F2946" t="str">
            <v/>
          </cell>
          <cell r="G2946" t="str">
            <v/>
          </cell>
        </row>
        <row r="2947">
          <cell r="C2947" t="str">
            <v>ARGAMASSA CIMENTO/AREIA GROSSA SEM PENEIRAR 1:3 PREPARO MANUAL</v>
          </cell>
          <cell r="D2947" t="str">
            <v>M3</v>
          </cell>
          <cell r="E2947">
            <v>262.02</v>
          </cell>
          <cell r="F2947">
            <v>83.9</v>
          </cell>
          <cell r="G2947">
            <v>345.92</v>
          </cell>
          <cell r="H2947">
            <v>10</v>
          </cell>
        </row>
        <row r="2948">
          <cell r="C2948" t="str">
            <v>ARGAMASSA TRACO 1:3 (CIMENTO E AREIA MEDIA PENEIRADA), PREPARO MECANICO</v>
          </cell>
          <cell r="D2948" t="str">
            <v>M3</v>
          </cell>
          <cell r="E2948">
            <v>283.33999999999997</v>
          </cell>
          <cell r="F2948">
            <v>150.79</v>
          </cell>
          <cell r="G2948">
            <v>434.13</v>
          </cell>
          <cell r="H2948">
            <v>17.972300000000001</v>
          </cell>
        </row>
        <row r="2949">
          <cell r="C2949" t="str">
            <v>ARGAMASSA TRACO 1:3 (CIMENTO E AREIA GROSSA NAO PENEIRADA), PREPARO MECANICO</v>
          </cell>
          <cell r="D2949" t="str">
            <v>M3</v>
          </cell>
          <cell r="E2949">
            <v>286.58</v>
          </cell>
          <cell r="F2949">
            <v>50.34</v>
          </cell>
          <cell r="G2949">
            <v>336.92</v>
          </cell>
          <cell r="H2949">
            <v>6</v>
          </cell>
        </row>
        <row r="2950">
          <cell r="C2950" t="str">
            <v>ARGAMASSA TRACO 1:4 (CIMENTO E AREIA MEDIA PENEIRADA), PREPARO MECANICO</v>
          </cell>
          <cell r="D2950" t="str">
            <v>M3</v>
          </cell>
          <cell r="E2950">
            <v>232.82</v>
          </cell>
          <cell r="F2950">
            <v>151.47999999999999</v>
          </cell>
          <cell r="G2950">
            <v>384.3</v>
          </cell>
          <cell r="H2950">
            <v>18.055399999999999</v>
          </cell>
        </row>
        <row r="2951">
          <cell r="C2951" t="str">
            <v>ARGAMASSA TRACO 1:6 (CIMENTO E AREIA MEDIA NAO PENEIRADA), PREPARO MECANICO</v>
          </cell>
          <cell r="D2951" t="str">
            <v>M3</v>
          </cell>
          <cell r="E2951">
            <v>180.46</v>
          </cell>
          <cell r="F2951">
            <v>50.34</v>
          </cell>
          <cell r="G2951">
            <v>230.8</v>
          </cell>
          <cell r="H2951">
            <v>6</v>
          </cell>
        </row>
        <row r="2952">
          <cell r="C2952" t="str">
            <v>ARGAMASSA CIMENTO/AREIA GROSSA SEM PENEIRAR 1:8 PREPARO MANUAL</v>
          </cell>
          <cell r="D2952" t="str">
            <v>M3</v>
          </cell>
          <cell r="E2952">
            <v>156.68</v>
          </cell>
          <cell r="F2952">
            <v>83.9</v>
          </cell>
          <cell r="G2952">
            <v>240.58</v>
          </cell>
          <cell r="H2952">
            <v>10</v>
          </cell>
        </row>
        <row r="2953">
          <cell r="C2953" t="str">
            <v>ARGAMASSA TRACO 1:3 (CIMENTO E AREIA), PREPARO MANUAL</v>
          </cell>
          <cell r="D2953" t="str">
            <v>M3</v>
          </cell>
          <cell r="E2953">
            <v>273.93</v>
          </cell>
          <cell r="F2953">
            <v>83.9</v>
          </cell>
          <cell r="G2953">
            <v>357.83</v>
          </cell>
          <cell r="H2953">
            <v>10</v>
          </cell>
        </row>
        <row r="2954">
          <cell r="C2954" t="str">
            <v>ARGAMASSA CIMENTO/AREIA 1:4 - PREPARO MANUAL - P</v>
          </cell>
          <cell r="D2954" t="str">
            <v>M3</v>
          </cell>
          <cell r="E2954">
            <v>230.52</v>
          </cell>
          <cell r="F2954">
            <v>83.9</v>
          </cell>
          <cell r="G2954">
            <v>314.42</v>
          </cell>
          <cell r="H2954">
            <v>10</v>
          </cell>
        </row>
        <row r="2955">
          <cell r="C2955" t="str">
            <v>ARGAMASSA CIMENTO/AREIA 1:4 - PREPARO MECANICO</v>
          </cell>
          <cell r="D2955" t="str">
            <v>M3</v>
          </cell>
          <cell r="E2955">
            <v>247.49</v>
          </cell>
          <cell r="F2955">
            <v>30.41</v>
          </cell>
          <cell r="G2955">
            <v>277.89999999999998</v>
          </cell>
          <cell r="H2955">
            <v>3.4</v>
          </cell>
        </row>
        <row r="2956">
          <cell r="C2956" t="str">
            <v>ARGAMASSA TRACO 1:7 (CIMENTO E AREIA), PREPARO MANUAL</v>
          </cell>
          <cell r="D2956" t="str">
            <v>M3</v>
          </cell>
          <cell r="E2956">
            <v>161.44</v>
          </cell>
          <cell r="F2956">
            <v>83.9</v>
          </cell>
          <cell r="G2956">
            <v>245.34</v>
          </cell>
          <cell r="H2956">
            <v>10</v>
          </cell>
        </row>
        <row r="2957">
          <cell r="C2957" t="str">
            <v>ARGAMASSA TRACO 1:2 (CIMENTO E AREIA), PREPARO MANUAL</v>
          </cell>
          <cell r="D2957" t="str">
            <v>M3</v>
          </cell>
          <cell r="E2957">
            <v>344.5</v>
          </cell>
          <cell r="F2957">
            <v>83.9</v>
          </cell>
          <cell r="G2957">
            <v>428.4</v>
          </cell>
          <cell r="H2957">
            <v>10</v>
          </cell>
        </row>
        <row r="2958">
          <cell r="C2958" t="str">
            <v>ARGAMASSA TRACO 1:4 (CIMENTO E PEDRISCO), PREPARO MANUAL</v>
          </cell>
          <cell r="D2958" t="str">
            <v>M3</v>
          </cell>
          <cell r="E2958">
            <v>198.27</v>
          </cell>
          <cell r="F2958">
            <v>67.12</v>
          </cell>
          <cell r="G2958">
            <v>265.39</v>
          </cell>
          <cell r="H2958">
            <v>8</v>
          </cell>
        </row>
        <row r="2959">
          <cell r="C2959" t="str">
            <v>ARGAMASSA TRACO 1:6 (CIMENTO E AREIA), PREPARO MANUAL</v>
          </cell>
          <cell r="D2959" t="str">
            <v>M3</v>
          </cell>
          <cell r="E2959">
            <v>176.84</v>
          </cell>
          <cell r="F2959">
            <v>83.9</v>
          </cell>
          <cell r="G2959">
            <v>260.74</v>
          </cell>
          <cell r="H2959">
            <v>10</v>
          </cell>
        </row>
        <row r="2960">
          <cell r="C2960" t="str">
            <v>ARGAMASSA TRACO 1:3 (CIMENTO E AREIA), PREPARO MANUAL, INCLUSO ADITIVO IMPERMEABILIZANTE</v>
          </cell>
          <cell r="D2960" t="str">
            <v>M3</v>
          </cell>
          <cell r="E2960">
            <v>325.05</v>
          </cell>
          <cell r="F2960">
            <v>83.9</v>
          </cell>
          <cell r="G2960">
            <v>408.95</v>
          </cell>
          <cell r="H2960">
            <v>10</v>
          </cell>
        </row>
        <row r="2961">
          <cell r="C2961" t="str">
            <v>ARGAMASSA TRACO 1:4 (CIMENTO E AREIA), PREPARO MANUAL, INCLUSO ADITIVO IMPERMEABILIZANTE</v>
          </cell>
          <cell r="D2961" t="str">
            <v>M3</v>
          </cell>
          <cell r="E2961">
            <v>330.72</v>
          </cell>
          <cell r="F2961">
            <v>83.9</v>
          </cell>
          <cell r="G2961">
            <v>414.62</v>
          </cell>
          <cell r="H2961">
            <v>10</v>
          </cell>
        </row>
        <row r="2962">
          <cell r="C2962" t="str">
            <v>ARGAMASSA CIMENTO/AREIA 1:10 - PREPARO MANUAL</v>
          </cell>
          <cell r="D2962" t="str">
            <v>M3</v>
          </cell>
          <cell r="E2962">
            <v>139.19999999999999</v>
          </cell>
          <cell r="F2962">
            <v>83.9</v>
          </cell>
          <cell r="G2962">
            <v>223.1</v>
          </cell>
          <cell r="H2962">
            <v>10</v>
          </cell>
        </row>
        <row r="2963">
          <cell r="C2963" t="str">
            <v>CAL E AGREGADO</v>
          </cell>
          <cell r="E2963" t="str">
            <v/>
          </cell>
          <cell r="F2963" t="str">
            <v/>
          </cell>
          <cell r="G2963" t="str">
            <v/>
          </cell>
        </row>
        <row r="2964">
          <cell r="C2964" t="str">
            <v>ARGAMASSA TRACO 1:2 (CAL E AREIA FINA PENEIRADA), PREPARO MANUAL</v>
          </cell>
          <cell r="D2964" t="str">
            <v>M3</v>
          </cell>
          <cell r="E2964">
            <v>146.94</v>
          </cell>
          <cell r="F2964">
            <v>163.38999999999999</v>
          </cell>
          <cell r="G2964">
            <v>310.33</v>
          </cell>
          <cell r="H2964">
            <v>19.473800000000001</v>
          </cell>
        </row>
        <row r="2965">
          <cell r="C2965" t="str">
            <v>ARGAMASSA TRACO 1:4,5 (CAL E AREIA MEDIA NAO PENEIRADA), PREPARO MECANICO</v>
          </cell>
          <cell r="D2965" t="str">
            <v>M3</v>
          </cell>
          <cell r="E2965">
            <v>116.99</v>
          </cell>
          <cell r="F2965">
            <v>40.270000000000003</v>
          </cell>
          <cell r="G2965">
            <v>157.26</v>
          </cell>
          <cell r="H2965">
            <v>4.8</v>
          </cell>
        </row>
        <row r="2966">
          <cell r="C2966" t="str">
            <v>ARGAMASSA TRACO 1:4,5 (CAL E AREIA MEDIA NAO PENEIRADA), PREPARO MANUAL</v>
          </cell>
          <cell r="D2966" t="str">
            <v>M3</v>
          </cell>
          <cell r="E2966">
            <v>116.35</v>
          </cell>
          <cell r="F2966">
            <v>67.12</v>
          </cell>
          <cell r="G2966">
            <v>183.47</v>
          </cell>
          <cell r="H2966">
            <v>8</v>
          </cell>
        </row>
        <row r="2967">
          <cell r="C2967" t="str">
            <v xml:space="preserve">ARGAMASSA TRACO 1:4,5 (CAL E AREIA FINA PENEIRADA), PREPARO MECANICO </v>
          </cell>
          <cell r="D2967" t="str">
            <v>M3</v>
          </cell>
          <cell r="E2967">
            <v>111.26</v>
          </cell>
          <cell r="F2967">
            <v>144.51</v>
          </cell>
          <cell r="G2967">
            <v>255.77</v>
          </cell>
          <cell r="H2967">
            <v>17.224599999999999</v>
          </cell>
        </row>
        <row r="2968">
          <cell r="C2968" t="str">
            <v>CIMENTO, CAL E AGREGADO</v>
          </cell>
          <cell r="E2968" t="str">
            <v/>
          </cell>
          <cell r="F2968" t="str">
            <v/>
          </cell>
          <cell r="G2968" t="str">
            <v/>
          </cell>
        </row>
        <row r="2969">
          <cell r="C2969" t="str">
            <v>ARGAMASSA TRACO 1:2:8 (CIMENTO, CAL E AREIA MEDIA NAO PENEIRADA), PREPARO MECANICO</v>
          </cell>
          <cell r="D2969" t="str">
            <v>M3</v>
          </cell>
          <cell r="E2969">
            <v>199.78</v>
          </cell>
          <cell r="F2969">
            <v>50.34</v>
          </cell>
          <cell r="G2969">
            <v>250.12</v>
          </cell>
          <cell r="H2969">
            <v>6</v>
          </cell>
        </row>
        <row r="2970">
          <cell r="C2970" t="str">
            <v>ARGAMASSA TRACO 1:0,5:8 (CIMENTO, CAL E AREIA MEDIA NAO PENEIRADA), PREPARO MECANICO</v>
          </cell>
          <cell r="D2970" t="str">
            <v>M3</v>
          </cell>
          <cell r="E2970">
            <v>163.06</v>
          </cell>
          <cell r="F2970">
            <v>50.34</v>
          </cell>
          <cell r="G2970">
            <v>213.4</v>
          </cell>
          <cell r="H2970">
            <v>6</v>
          </cell>
        </row>
        <row r="2971">
          <cell r="C2971" t="str">
            <v>ARGAMASSA TRACO 1:2:11 (CIMENTO, CAL E AREIA MEDIA NAO PENEIRADA), PREPARO MECANICO</v>
          </cell>
          <cell r="D2971" t="str">
            <v>M3</v>
          </cell>
          <cell r="E2971">
            <v>164.99</v>
          </cell>
          <cell r="F2971">
            <v>50.34</v>
          </cell>
          <cell r="G2971">
            <v>215.33</v>
          </cell>
          <cell r="H2971">
            <v>6</v>
          </cell>
        </row>
        <row r="2972">
          <cell r="C2972" t="str">
            <v>ARGAMASSA TRACO 1:2:11 (CIMENTO, CAL E AREIA MEDIA PENEIRADA), PREPARO MECANICO</v>
          </cell>
          <cell r="D2972" t="str">
            <v>M3</v>
          </cell>
          <cell r="E2972">
            <v>164.99</v>
          </cell>
          <cell r="F2972">
            <v>144.51</v>
          </cell>
          <cell r="G2972">
            <v>309.5</v>
          </cell>
          <cell r="H2972">
            <v>17.224599999999999</v>
          </cell>
        </row>
        <row r="2973">
          <cell r="C2973" t="str">
            <v>ARGAMASSA TRACO 1:4 (CAL E AREIA MEDIA NAO PENEIRADA) + 130KG CIMENTO, PREPARO MECANICO</v>
          </cell>
          <cell r="D2973" t="str">
            <v>M3</v>
          </cell>
          <cell r="E2973">
            <v>176.9</v>
          </cell>
          <cell r="F2973">
            <v>50.34</v>
          </cell>
          <cell r="G2973">
            <v>227.24</v>
          </cell>
          <cell r="H2973">
            <v>6</v>
          </cell>
        </row>
        <row r="2974">
          <cell r="C2974" t="str">
            <v>ARGAMASSA TRACO 1:1:4 (CIMENTO, CAL E AREIA MEDIA NAO PENEIRADA), PREPARO MECANICO</v>
          </cell>
          <cell r="D2974" t="str">
            <v>M3</v>
          </cell>
          <cell r="E2974">
            <v>280.3</v>
          </cell>
          <cell r="F2974">
            <v>50.34</v>
          </cell>
          <cell r="G2974">
            <v>330.64</v>
          </cell>
          <cell r="H2974">
            <v>6</v>
          </cell>
        </row>
        <row r="2975">
          <cell r="C2975" t="str">
            <v>ARGAMASSA TRACO 1:0,5:5 (CIMENTO, CAL E AREIA MEDIA NAO PENEIRADA), PREPARO MECANICO</v>
          </cell>
          <cell r="D2975" t="str">
            <v>M3</v>
          </cell>
          <cell r="E2975">
            <v>218.75</v>
          </cell>
          <cell r="F2975">
            <v>50.34</v>
          </cell>
          <cell r="G2975">
            <v>269.08999999999997</v>
          </cell>
          <cell r="H2975">
            <v>6</v>
          </cell>
        </row>
        <row r="2976">
          <cell r="C2976" t="str">
            <v>ARGAMASSA TRACO 1:2:8 (CIMENTO, CAL E AREIA SEM PENEIRAR), PREPARO MANUAL</v>
          </cell>
          <cell r="D2976" t="str">
            <v>M3</v>
          </cell>
          <cell r="E2976">
            <v>199.14</v>
          </cell>
          <cell r="F2976">
            <v>83.9</v>
          </cell>
          <cell r="G2976">
            <v>283.04000000000002</v>
          </cell>
          <cell r="H2976">
            <v>10</v>
          </cell>
        </row>
        <row r="2977">
          <cell r="C2977" t="str">
            <v>ARGAMASSA CIMENTO/CAL/AREIA 1:0,25:3 - PREPARO MANUAL</v>
          </cell>
          <cell r="D2977" t="str">
            <v>M3</v>
          </cell>
          <cell r="E2977">
            <v>299.89</v>
          </cell>
          <cell r="F2977">
            <v>83.9</v>
          </cell>
          <cell r="G2977">
            <v>383.79</v>
          </cell>
          <cell r="H2977">
            <v>10</v>
          </cell>
        </row>
        <row r="2978">
          <cell r="C2978" t="str">
            <v xml:space="preserve">ARGAMASSA GROUT CIMENTO/CAL/AREIA/PEDRISCO 1:0,1:3:2 - PREPARO MANUAL </v>
          </cell>
          <cell r="D2978" t="str">
            <v>M3</v>
          </cell>
          <cell r="E2978">
            <v>195.94</v>
          </cell>
          <cell r="F2978">
            <v>210.22</v>
          </cell>
          <cell r="G2978">
            <v>406.16</v>
          </cell>
          <cell r="H2978">
            <v>23</v>
          </cell>
        </row>
        <row r="2979">
          <cell r="C2979" t="str">
            <v>ARGAMASSA CIMENTO/AREIA/SAIBRO 1:2:2 - PREPARO MANUAL</v>
          </cell>
          <cell r="D2979" t="str">
            <v>M3</v>
          </cell>
          <cell r="E2979">
            <v>164.29</v>
          </cell>
          <cell r="F2979">
            <v>83.9</v>
          </cell>
          <cell r="G2979">
            <v>248.19</v>
          </cell>
          <cell r="H2979">
            <v>10</v>
          </cell>
        </row>
        <row r="2980">
          <cell r="C2980" t="str">
            <v>AGREGADOS</v>
          </cell>
          <cell r="E2980" t="str">
            <v/>
          </cell>
          <cell r="F2980" t="str">
            <v/>
          </cell>
          <cell r="G2980" t="str">
            <v/>
          </cell>
        </row>
        <row r="2981">
          <cell r="C2981" t="str">
            <v>AREIA</v>
          </cell>
          <cell r="E2981" t="str">
            <v/>
          </cell>
          <cell r="F2981" t="str">
            <v/>
          </cell>
          <cell r="G2981" t="str">
            <v/>
          </cell>
        </row>
        <row r="2982">
          <cell r="C2982" t="str">
            <v>BRITA</v>
          </cell>
          <cell r="E2982" t="str">
            <v/>
          </cell>
          <cell r="F2982" t="str">
            <v/>
          </cell>
          <cell r="G2982" t="str">
            <v/>
          </cell>
        </row>
        <row r="2983">
          <cell r="C2983" t="str">
            <v>FORNECIMENTO E LANCAMENTO DE BRITA N. 4</v>
          </cell>
          <cell r="D2983" t="str">
            <v>M3</v>
          </cell>
          <cell r="E2983">
            <v>42.29</v>
          </cell>
          <cell r="F2983">
            <v>16.78</v>
          </cell>
          <cell r="G2983">
            <v>59.07</v>
          </cell>
          <cell r="H2983">
            <v>2</v>
          </cell>
        </row>
        <row r="2984">
          <cell r="C2984" t="str">
            <v>ENSAIOS TECNOLOGICOS</v>
          </cell>
          <cell r="E2984" t="str">
            <v/>
          </cell>
          <cell r="F2984" t="str">
            <v/>
          </cell>
          <cell r="G2984" t="str">
            <v/>
          </cell>
        </row>
        <row r="2985">
          <cell r="C2985" t="str">
            <v>ENSAIO EM CONCRETO</v>
          </cell>
          <cell r="E2985" t="str">
            <v/>
          </cell>
          <cell r="F2985" t="str">
            <v/>
          </cell>
          <cell r="G2985" t="str">
            <v/>
          </cell>
        </row>
        <row r="2986">
          <cell r="C2986" t="str">
            <v>ENSAIO DE RESISTENCIA A COMPRESSAO SIMPLES - CONCRETO</v>
          </cell>
          <cell r="D2986" t="str">
            <v>UN</v>
          </cell>
          <cell r="E2986">
            <v>0</v>
          </cell>
          <cell r="F2986">
            <v>61.52</v>
          </cell>
          <cell r="G2986">
            <v>61.52</v>
          </cell>
          <cell r="H2986">
            <v>5.4</v>
          </cell>
        </row>
        <row r="2987">
          <cell r="C2987" t="str">
            <v>ENSAIO DE RESISTENCIA A TRACAO POR COMPRESSAO DIAMETRAL - CONCRETO</v>
          </cell>
          <cell r="D2987" t="str">
            <v>UN</v>
          </cell>
          <cell r="E2987">
            <v>0</v>
          </cell>
          <cell r="F2987">
            <v>61.52</v>
          </cell>
          <cell r="G2987">
            <v>61.52</v>
          </cell>
          <cell r="H2987">
            <v>5.4</v>
          </cell>
        </row>
        <row r="2988">
          <cell r="C2988" t="str">
            <v>ENSAIO DE RESISTENCIA A TRACAO NA FLEXAO DE CONCRETO</v>
          </cell>
          <cell r="D2988" t="str">
            <v>UN</v>
          </cell>
          <cell r="E2988">
            <v>0</v>
          </cell>
          <cell r="F2988">
            <v>68.36</v>
          </cell>
          <cell r="G2988">
            <v>68.36</v>
          </cell>
          <cell r="H2988">
            <v>6</v>
          </cell>
        </row>
        <row r="2989">
          <cell r="C2989" t="str">
            <v>ENSAIO DE ABATIMENTO DO TRONCO DE CONE</v>
          </cell>
          <cell r="D2989" t="str">
            <v>UN</v>
          </cell>
          <cell r="E2989">
            <v>0</v>
          </cell>
          <cell r="F2989">
            <v>25.74</v>
          </cell>
          <cell r="G2989">
            <v>25.74</v>
          </cell>
          <cell r="H2989">
            <v>2</v>
          </cell>
        </row>
        <row r="2990">
          <cell r="C2990" t="str">
            <v>ENSAIO EM CIMENTO</v>
          </cell>
          <cell r="E2990" t="str">
            <v/>
          </cell>
          <cell r="F2990" t="str">
            <v/>
          </cell>
          <cell r="G2990" t="str">
            <v/>
          </cell>
        </row>
        <row r="2991">
          <cell r="C2991" t="str">
            <v>ENSAIO DE RECEBIMENTO E ACEITACAO DE CIMENTO PORTLAND</v>
          </cell>
          <cell r="D2991" t="str">
            <v>UN</v>
          </cell>
          <cell r="E2991">
            <v>0</v>
          </cell>
          <cell r="F2991">
            <v>273.44</v>
          </cell>
          <cell r="G2991">
            <v>273.44</v>
          </cell>
          <cell r="H2991">
            <v>24</v>
          </cell>
        </row>
        <row r="2992">
          <cell r="C2992" t="str">
            <v>ENSAIO DE GRANULOMETRIA DO FILLER</v>
          </cell>
          <cell r="D2992" t="str">
            <v>UN</v>
          </cell>
          <cell r="E2992">
            <v>0</v>
          </cell>
          <cell r="F2992">
            <v>30.76</v>
          </cell>
          <cell r="G2992">
            <v>30.76</v>
          </cell>
          <cell r="H2992">
            <v>2.7</v>
          </cell>
        </row>
        <row r="2993">
          <cell r="C2993" t="str">
            <v>ENSAIO EM AGREGADOS</v>
          </cell>
          <cell r="E2993" t="str">
            <v/>
          </cell>
          <cell r="F2993" t="str">
            <v/>
          </cell>
          <cell r="G2993" t="str">
            <v/>
          </cell>
        </row>
        <row r="2994">
          <cell r="C2994" t="str">
            <v>ENSAIO DE RECEBIMENTO E ACEITACAO DE AGREGADO GRAUDO</v>
          </cell>
          <cell r="D2994" t="str">
            <v>UN</v>
          </cell>
          <cell r="E2994">
            <v>0</v>
          </cell>
          <cell r="F2994">
            <v>136.72</v>
          </cell>
          <cell r="G2994">
            <v>136.72</v>
          </cell>
          <cell r="H2994">
            <v>12</v>
          </cell>
        </row>
        <row r="2995">
          <cell r="C2995" t="str">
            <v>ENSAIO DE ABRASAO LOS ANGELES - AGREGADOS</v>
          </cell>
          <cell r="D2995" t="str">
            <v>UN</v>
          </cell>
          <cell r="E2995">
            <v>0</v>
          </cell>
          <cell r="F2995">
            <v>143.56</v>
          </cell>
          <cell r="G2995">
            <v>143.56</v>
          </cell>
          <cell r="H2995">
            <v>12.6</v>
          </cell>
        </row>
        <row r="2996">
          <cell r="C2996" t="str">
            <v>ENSAIO DE DETERMINACAO DO INDICE DE FORMA - AGREGADOS</v>
          </cell>
          <cell r="D2996" t="str">
            <v>UN</v>
          </cell>
          <cell r="E2996">
            <v>0</v>
          </cell>
          <cell r="F2996">
            <v>34.18</v>
          </cell>
          <cell r="G2996">
            <v>34.18</v>
          </cell>
          <cell r="H2996">
            <v>3</v>
          </cell>
        </row>
        <row r="2997">
          <cell r="C2997" t="str">
            <v>ENSAIO DE GRANULOMETRIA DO AGREGADO</v>
          </cell>
          <cell r="D2997" t="str">
            <v>UN</v>
          </cell>
          <cell r="E2997">
            <v>0</v>
          </cell>
          <cell r="F2997">
            <v>34.18</v>
          </cell>
          <cell r="G2997">
            <v>34.18</v>
          </cell>
          <cell r="H2997">
            <v>3</v>
          </cell>
        </row>
        <row r="2998">
          <cell r="C2998" t="str">
            <v>ENSAIO EM SOLO</v>
          </cell>
          <cell r="E2998" t="str">
            <v/>
          </cell>
          <cell r="F2998" t="str">
            <v/>
          </cell>
          <cell r="G2998" t="str">
            <v/>
          </cell>
        </row>
        <row r="2999">
          <cell r="C2999" t="str">
            <v>MOBILIZACAO E DESMOBILIZACAO DE EQUIPAMENTO DE SONDAGEM A PERCUSSAO</v>
          </cell>
          <cell r="D2999" t="str">
            <v>UN</v>
          </cell>
          <cell r="E2999">
            <v>247.08</v>
          </cell>
          <cell r="F2999">
            <v>183.35</v>
          </cell>
          <cell r="G2999">
            <v>430.43</v>
          </cell>
          <cell r="H2999">
            <v>18</v>
          </cell>
        </row>
        <row r="3000">
          <cell r="C3000" t="str">
            <v>MOBILIZACAO E INSTALACAO DE 01 EQUIPAMENTO DE SONDAGEM, DISTANCIA ATE 10KM</v>
          </cell>
          <cell r="D3000" t="str">
            <v>UN</v>
          </cell>
          <cell r="E3000">
            <v>82.36</v>
          </cell>
          <cell r="F3000">
            <v>101.21</v>
          </cell>
          <cell r="G3000">
            <v>183.57</v>
          </cell>
          <cell r="H3000">
            <v>10</v>
          </cell>
        </row>
        <row r="3001">
          <cell r="C3001" t="str">
            <v>MOBILIZACAO E INSTALACAO DE 01 EQUIPAMENTO DE SONDAGEM, DISTANCIA DE 10KM ATE 20KM</v>
          </cell>
          <cell r="D3001" t="str">
            <v>UN</v>
          </cell>
          <cell r="E3001">
            <v>164.72</v>
          </cell>
          <cell r="F3001">
            <v>142.28</v>
          </cell>
          <cell r="G3001">
            <v>307</v>
          </cell>
          <cell r="H3001">
            <v>14</v>
          </cell>
        </row>
        <row r="3002">
          <cell r="C3002" t="str">
            <v>ENSAIOS DE TERRAPLENAGEM - CORPO DO ATERRO</v>
          </cell>
          <cell r="D3002" t="str">
            <v>M3</v>
          </cell>
          <cell r="E3002">
            <v>0</v>
          </cell>
          <cell r="F3002">
            <v>0.25</v>
          </cell>
          <cell r="G3002">
            <v>0.25</v>
          </cell>
          <cell r="H3002">
            <v>2.2679999999999999E-2</v>
          </cell>
        </row>
        <row r="3003">
          <cell r="C3003" t="str">
            <v>ENSAIO DE TERRAPLENAGEM - CAMADA FINAL DO ATERRO</v>
          </cell>
          <cell r="D3003" t="str">
            <v>M3</v>
          </cell>
          <cell r="E3003">
            <v>0</v>
          </cell>
          <cell r="F3003">
            <v>0.81</v>
          </cell>
          <cell r="G3003">
            <v>0.81</v>
          </cell>
          <cell r="H3003">
            <v>7.1910000000000002E-2</v>
          </cell>
        </row>
        <row r="3004">
          <cell r="C3004" t="str">
            <v>ENSAIO DE GRANULOMETRIA POR PENEIRAMENTO - SOLOS</v>
          </cell>
          <cell r="D3004" t="str">
            <v>UN</v>
          </cell>
          <cell r="E3004">
            <v>0</v>
          </cell>
          <cell r="F3004">
            <v>54.69</v>
          </cell>
          <cell r="G3004">
            <v>54.69</v>
          </cell>
          <cell r="H3004">
            <v>4.8</v>
          </cell>
        </row>
        <row r="3005">
          <cell r="C3005" t="str">
            <v>ENSAIO DE GRANULOMETRIA POR PENEIRAMENTO E SEDIMENTACAO - SOLOS</v>
          </cell>
          <cell r="D3005" t="str">
            <v>UN</v>
          </cell>
          <cell r="E3005">
            <v>0</v>
          </cell>
          <cell r="F3005">
            <v>64.94</v>
          </cell>
          <cell r="G3005">
            <v>64.94</v>
          </cell>
          <cell r="H3005">
            <v>5.7</v>
          </cell>
        </row>
        <row r="3006">
          <cell r="C3006" t="str">
            <v>ENSAIO DE LIMITE DE LIQUIDEZ - SOLOS</v>
          </cell>
          <cell r="D3006" t="str">
            <v>UN</v>
          </cell>
          <cell r="E3006">
            <v>0</v>
          </cell>
          <cell r="F3006">
            <v>34.18</v>
          </cell>
          <cell r="G3006">
            <v>34.18</v>
          </cell>
          <cell r="H3006">
            <v>3</v>
          </cell>
        </row>
        <row r="3007">
          <cell r="C3007" t="str">
            <v>ENSAIO DE LIMITE DE PLASTICIDADE - SOLOS</v>
          </cell>
          <cell r="D3007" t="str">
            <v>UN</v>
          </cell>
          <cell r="E3007">
            <v>0</v>
          </cell>
          <cell r="F3007">
            <v>30.76</v>
          </cell>
          <cell r="G3007">
            <v>30.76</v>
          </cell>
          <cell r="H3007">
            <v>2.7</v>
          </cell>
        </row>
        <row r="3008">
          <cell r="C3008" t="str">
            <v>ENSAIO DE COMPACTACAO - AMOSTRAS NAO TRABALHADAS - ENERGIA NORMAL - SOLOS</v>
          </cell>
          <cell r="D3008" t="str">
            <v>UN</v>
          </cell>
          <cell r="E3008">
            <v>0</v>
          </cell>
          <cell r="F3008">
            <v>64.94</v>
          </cell>
          <cell r="G3008">
            <v>64.94</v>
          </cell>
          <cell r="H3008">
            <v>5.7</v>
          </cell>
        </row>
        <row r="3009">
          <cell r="C3009" t="str">
            <v>ENSAIO DE COMPACTACAO - AMOSTRAS NAO TRABALHADAS - ENERGIA INTERMEDIARIA - SOLOS</v>
          </cell>
          <cell r="D3009" t="str">
            <v>UN</v>
          </cell>
          <cell r="E3009">
            <v>0</v>
          </cell>
          <cell r="F3009">
            <v>99.12</v>
          </cell>
          <cell r="G3009">
            <v>99.12</v>
          </cell>
          <cell r="H3009">
            <v>8.6999999999999993</v>
          </cell>
        </row>
        <row r="3010">
          <cell r="C3010" t="str">
            <v>ENSAIO DE COMPACTACAO - AMOSTRAS NAO TRABALHADAS - ENERGIA MODIFICADA - SOLOS</v>
          </cell>
          <cell r="D3010" t="str">
            <v>UN</v>
          </cell>
          <cell r="E3010">
            <v>0</v>
          </cell>
          <cell r="F3010">
            <v>129.88</v>
          </cell>
          <cell r="G3010">
            <v>129.88</v>
          </cell>
          <cell r="H3010">
            <v>11.4</v>
          </cell>
        </row>
        <row r="3011">
          <cell r="C3011" t="str">
            <v>ENSAIO DE COMPACTACAO - AMOSTRAS TRABALHADAS - SOLOS</v>
          </cell>
          <cell r="D3011" t="str">
            <v>UN</v>
          </cell>
          <cell r="E3011">
            <v>0</v>
          </cell>
          <cell r="F3011">
            <v>68.36</v>
          </cell>
          <cell r="G3011">
            <v>68.36</v>
          </cell>
          <cell r="H3011">
            <v>6</v>
          </cell>
        </row>
        <row r="3012">
          <cell r="C3012" t="str">
            <v xml:space="preserve">ENSAIO DE MASSA ESPECIFICA - IN SITU - METODO FRASCO DE AREIA - SOLOS </v>
          </cell>
          <cell r="D3012" t="str">
            <v>UN</v>
          </cell>
          <cell r="E3012">
            <v>0</v>
          </cell>
          <cell r="F3012">
            <v>23.93</v>
          </cell>
          <cell r="G3012">
            <v>23.93</v>
          </cell>
          <cell r="H3012">
            <v>2.1</v>
          </cell>
        </row>
        <row r="3013">
          <cell r="C3013" t="str">
            <v>ENSAIO DE MASSA ESPECIFICA - IN SITU - METODO BALAO DE BORRACHA - SOLOS</v>
          </cell>
          <cell r="D3013" t="str">
            <v>UN</v>
          </cell>
          <cell r="E3013">
            <v>0</v>
          </cell>
          <cell r="F3013">
            <v>27.34</v>
          </cell>
          <cell r="G3013">
            <v>27.34</v>
          </cell>
          <cell r="H3013">
            <v>2.4</v>
          </cell>
        </row>
        <row r="3014">
          <cell r="C3014" t="str">
            <v>ENSAIO DE DENSIDADE REAL - SOLOS</v>
          </cell>
          <cell r="D3014" t="str">
            <v>UN</v>
          </cell>
          <cell r="E3014">
            <v>0</v>
          </cell>
          <cell r="F3014">
            <v>30.76</v>
          </cell>
          <cell r="G3014">
            <v>30.76</v>
          </cell>
          <cell r="H3014">
            <v>2.7</v>
          </cell>
        </row>
        <row r="3015">
          <cell r="C3015" t="str">
            <v>ENSAIO DE MASSA ESPECIFICA - IN SITU - EMPREGO DO OLEO - SOLOS</v>
          </cell>
          <cell r="D3015" t="str">
            <v>UN</v>
          </cell>
          <cell r="E3015">
            <v>0</v>
          </cell>
          <cell r="F3015">
            <v>37.6</v>
          </cell>
          <cell r="G3015">
            <v>37.6</v>
          </cell>
          <cell r="H3015">
            <v>3.3</v>
          </cell>
        </row>
        <row r="3016">
          <cell r="C3016" t="str">
            <v>ENSAIO DE INDICE DE SUPORTE CALIFORNIA - AMOSTRAS NAO TRABALHADAS - ENERGIA NORMAL - SOLOS</v>
          </cell>
          <cell r="D3016" t="str">
            <v>UN</v>
          </cell>
          <cell r="E3016">
            <v>0</v>
          </cell>
          <cell r="F3016">
            <v>78.61</v>
          </cell>
          <cell r="G3016">
            <v>78.61</v>
          </cell>
          <cell r="H3016">
            <v>6.9</v>
          </cell>
        </row>
        <row r="3017">
          <cell r="C3017" t="str">
            <v>ENSAIO DE INDICE DE SUPORTE CALIFORNIA - AMOSTRAS NAO TRABALHADAS - ENERGIA INTERMEDIARIA - SOLOS</v>
          </cell>
          <cell r="D3017" t="str">
            <v>UN</v>
          </cell>
          <cell r="E3017">
            <v>0</v>
          </cell>
          <cell r="F3017">
            <v>88.87</v>
          </cell>
          <cell r="G3017">
            <v>88.87</v>
          </cell>
          <cell r="H3017">
            <v>7.8</v>
          </cell>
        </row>
        <row r="3018">
          <cell r="C3018" t="str">
            <v>ENSAIO DE INDICE DE SUPORTE CALIFORNIA - AMOSTRAS NAO TRABALHADAS - ENERGIA MODIFICADA - SOLOS</v>
          </cell>
          <cell r="D3018" t="str">
            <v>UN</v>
          </cell>
          <cell r="E3018">
            <v>0</v>
          </cell>
          <cell r="F3018">
            <v>95.7</v>
          </cell>
          <cell r="G3018">
            <v>95.7</v>
          </cell>
          <cell r="H3018">
            <v>8.4</v>
          </cell>
        </row>
        <row r="3019">
          <cell r="C3019" t="str">
            <v>ENSAIO DE TEOR DE UMIDADE - METODO EXPEDITO DO ALCOOL - SOLOS</v>
          </cell>
          <cell r="D3019" t="str">
            <v>UN</v>
          </cell>
          <cell r="E3019">
            <v>0</v>
          </cell>
          <cell r="F3019">
            <v>20.51</v>
          </cell>
          <cell r="G3019">
            <v>20.51</v>
          </cell>
          <cell r="H3019">
            <v>1.8</v>
          </cell>
        </row>
        <row r="3020">
          <cell r="C3020" t="str">
            <v xml:space="preserve">ENSAIO DE TEOR DE UMIDADE - PROCESSO SPEEDY - SOLOS E AGREGADOS MIUDOS </v>
          </cell>
          <cell r="D3020" t="str">
            <v>UN</v>
          </cell>
          <cell r="E3020">
            <v>0</v>
          </cell>
          <cell r="F3020">
            <v>20.51</v>
          </cell>
          <cell r="G3020">
            <v>20.51</v>
          </cell>
          <cell r="H3020">
            <v>1.8</v>
          </cell>
        </row>
        <row r="3021">
          <cell r="C3021" t="str">
            <v>ENSAIO DE TEOR DE UMIDADE - EM LABORATORIO - SOLOS</v>
          </cell>
          <cell r="D3021" t="str">
            <v>UN</v>
          </cell>
          <cell r="E3021">
            <v>0</v>
          </cell>
          <cell r="F3021">
            <v>27.34</v>
          </cell>
          <cell r="G3021">
            <v>27.34</v>
          </cell>
          <cell r="H3021">
            <v>2.4</v>
          </cell>
        </row>
        <row r="3022">
          <cell r="C3022" t="str">
            <v>ENSAIO DE RESILIENCIA - SOLOS</v>
          </cell>
          <cell r="D3022" t="str">
            <v>UN</v>
          </cell>
          <cell r="E3022">
            <v>0</v>
          </cell>
          <cell r="F3022">
            <v>440.92</v>
          </cell>
          <cell r="G3022">
            <v>440.92</v>
          </cell>
          <cell r="H3022">
            <v>38.700000000000003</v>
          </cell>
        </row>
        <row r="3023">
          <cell r="C3023" t="str">
            <v>ENSAIO DE EXPANSIBILIDADE - SOLOS</v>
          </cell>
          <cell r="D3023" t="str">
            <v>UN</v>
          </cell>
          <cell r="E3023">
            <v>0</v>
          </cell>
          <cell r="F3023">
            <v>49.57</v>
          </cell>
          <cell r="G3023">
            <v>49.57</v>
          </cell>
          <cell r="H3023">
            <v>4.3499999999999996</v>
          </cell>
        </row>
        <row r="3024">
          <cell r="C3024" t="str">
            <v>PREPARACAO DE AMOSTRAS PARA ENSAIO DE CARACTERIZACAO - SOLOS</v>
          </cell>
          <cell r="D3024" t="str">
            <v>UN</v>
          </cell>
          <cell r="E3024">
            <v>0</v>
          </cell>
          <cell r="F3024">
            <v>37.6</v>
          </cell>
          <cell r="G3024">
            <v>37.6</v>
          </cell>
          <cell r="H3024">
            <v>3.3</v>
          </cell>
        </row>
        <row r="3025">
          <cell r="C3025" t="str">
            <v>ENSAIO DE EQUIVALENTE EM AREIA - SOLOS</v>
          </cell>
          <cell r="D3025" t="str">
            <v>UN</v>
          </cell>
          <cell r="E3025">
            <v>0</v>
          </cell>
          <cell r="F3025">
            <v>30.76</v>
          </cell>
          <cell r="G3025">
            <v>30.76</v>
          </cell>
          <cell r="H3025">
            <v>2.7</v>
          </cell>
        </row>
        <row r="3026">
          <cell r="C3026" t="str">
            <v>ENSAIO EM SOLO-CIMENTO</v>
          </cell>
          <cell r="E3026" t="str">
            <v/>
          </cell>
          <cell r="F3026" t="str">
            <v/>
          </cell>
          <cell r="G3026" t="str">
            <v/>
          </cell>
        </row>
        <row r="3027">
          <cell r="C3027" t="str">
            <v>ENSAIOS DE SUB BASE DE SOLO MELHORADO COM CIMENTO</v>
          </cell>
          <cell r="D3027" t="str">
            <v>M3</v>
          </cell>
          <cell r="E3027">
            <v>0</v>
          </cell>
          <cell r="F3027">
            <v>0.68</v>
          </cell>
          <cell r="G3027">
            <v>0.68</v>
          </cell>
          <cell r="H3027">
            <v>6.0269999999999997E-2</v>
          </cell>
        </row>
        <row r="3028">
          <cell r="C3028" t="str">
            <v>ENSAIO DE BASE DE SOLO MELHORADO COM CIMENTO</v>
          </cell>
          <cell r="D3028" t="str">
            <v>M3</v>
          </cell>
          <cell r="E3028">
            <v>0</v>
          </cell>
          <cell r="F3028">
            <v>0.68</v>
          </cell>
          <cell r="G3028">
            <v>0.68</v>
          </cell>
          <cell r="H3028">
            <v>6.0269999999999997E-2</v>
          </cell>
        </row>
        <row r="3029">
          <cell r="C3029" t="str">
            <v>ENSAIOS DE BASE DE SOLO CIMENTO</v>
          </cell>
          <cell r="D3029" t="str">
            <v>M3</v>
          </cell>
          <cell r="E3029">
            <v>0</v>
          </cell>
          <cell r="F3029">
            <v>0.75</v>
          </cell>
          <cell r="G3029">
            <v>0.75</v>
          </cell>
          <cell r="H3029">
            <v>6.5850000000000006E-2</v>
          </cell>
        </row>
        <row r="3030">
          <cell r="C3030" t="str">
            <v>ENSAIO DE MOLDAGEM E CURA DE SOLO CIMENTO</v>
          </cell>
          <cell r="D3030" t="str">
            <v>UN</v>
          </cell>
          <cell r="E3030">
            <v>0</v>
          </cell>
          <cell r="F3030">
            <v>34.18</v>
          </cell>
          <cell r="G3030">
            <v>34.18</v>
          </cell>
          <cell r="H3030">
            <v>3</v>
          </cell>
        </row>
        <row r="3031">
          <cell r="C3031" t="str">
            <v>ENSAIO DE COMPRESSAO AXIAL DE SOLO CIMENTO</v>
          </cell>
          <cell r="D3031" t="str">
            <v>UN</v>
          </cell>
          <cell r="E3031">
            <v>0</v>
          </cell>
          <cell r="F3031">
            <v>27.34</v>
          </cell>
          <cell r="G3031">
            <v>27.34</v>
          </cell>
          <cell r="H3031">
            <v>2.4</v>
          </cell>
        </row>
        <row r="3032">
          <cell r="C3032" t="str">
            <v>ENSAIO EM BASE PARA PAVIMENTACAO</v>
          </cell>
          <cell r="E3032" t="str">
            <v/>
          </cell>
          <cell r="F3032" t="str">
            <v/>
          </cell>
          <cell r="G3032" t="str">
            <v/>
          </cell>
        </row>
        <row r="3033">
          <cell r="C3033" t="str">
            <v>ENSAIOS DE REGULARIZACAO DO SUBLEITO</v>
          </cell>
          <cell r="D3033" t="str">
            <v>M2</v>
          </cell>
          <cell r="E3033">
            <v>0</v>
          </cell>
          <cell r="F3033">
            <v>0.37</v>
          </cell>
          <cell r="G3033">
            <v>0.37</v>
          </cell>
          <cell r="H3033">
            <v>3.3750000000000002E-2</v>
          </cell>
        </row>
        <row r="3034">
          <cell r="C3034" t="str">
            <v>ENSAIOS DE REFORCO DO SUBLEITO</v>
          </cell>
          <cell r="D3034" t="str">
            <v>M3</v>
          </cell>
          <cell r="E3034">
            <v>0</v>
          </cell>
          <cell r="F3034">
            <v>0.68</v>
          </cell>
          <cell r="G3034">
            <v>0.68</v>
          </cell>
          <cell r="H3034">
            <v>6.0269999999999997E-2</v>
          </cell>
        </row>
        <row r="3035">
          <cell r="C3035" t="str">
            <v>ENSAIOS DE BASE ESTABILIZADA GRANULOMETRICAMENTE</v>
          </cell>
          <cell r="D3035" t="str">
            <v>M3</v>
          </cell>
          <cell r="E3035">
            <v>0</v>
          </cell>
          <cell r="F3035">
            <v>0.73</v>
          </cell>
          <cell r="G3035">
            <v>0.73</v>
          </cell>
          <cell r="H3035">
            <v>6.4860000000000001E-2</v>
          </cell>
        </row>
        <row r="3036">
          <cell r="C3036" t="str">
            <v>ENSAIO EM REVESTIMENTO ASFALTICO</v>
          </cell>
          <cell r="E3036" t="str">
            <v/>
          </cell>
          <cell r="F3036" t="str">
            <v/>
          </cell>
          <cell r="G3036" t="str">
            <v/>
          </cell>
        </row>
        <row r="3037">
          <cell r="C3037" t="str">
            <v>ENSAIOS DE IMPRIMACAO - ASFALTO DILUIDO</v>
          </cell>
          <cell r="D3037" t="str">
            <v>M2</v>
          </cell>
          <cell r="E3037">
            <v>0</v>
          </cell>
          <cell r="F3037">
            <v>0</v>
          </cell>
          <cell r="G3037">
            <v>0</v>
          </cell>
        </row>
        <row r="3038">
          <cell r="C3038" t="str">
            <v>ENSAIOS DE TRATAMENTO SUPERFICIAL SIMPLES - COM CAP</v>
          </cell>
          <cell r="D3038" t="str">
            <v>M2</v>
          </cell>
          <cell r="E3038">
            <v>0</v>
          </cell>
          <cell r="F3038">
            <v>0.05</v>
          </cell>
          <cell r="G3038">
            <v>0.05</v>
          </cell>
          <cell r="H3038">
            <v>6.0150000000000004E-3</v>
          </cell>
        </row>
        <row r="3039">
          <cell r="C3039" t="str">
            <v>ENSAIOS DE TRATAMENTO SUPERFICIAL SIMPLES - COM EMULSAO ASFALTICA</v>
          </cell>
          <cell r="D3039" t="str">
            <v>M2</v>
          </cell>
          <cell r="E3039">
            <v>0</v>
          </cell>
          <cell r="F3039">
            <v>0.06</v>
          </cell>
          <cell r="G3039">
            <v>0.06</v>
          </cell>
          <cell r="H3039">
            <v>6.3404999999999998E-3</v>
          </cell>
        </row>
        <row r="3040">
          <cell r="C3040" t="str">
            <v>ENSAIOS DE TRATAMENTO SUPERFICIAL DUPLO - COM CAP</v>
          </cell>
          <cell r="D3040" t="str">
            <v>M2</v>
          </cell>
          <cell r="E3040">
            <v>0</v>
          </cell>
          <cell r="F3040">
            <v>0.1</v>
          </cell>
          <cell r="G3040">
            <v>0.1</v>
          </cell>
          <cell r="H3040">
            <v>7.7999999999999996E-3</v>
          </cell>
        </row>
        <row r="3041">
          <cell r="C3041" t="str">
            <v>ENSAIOS DE TRATAMENTO SUPERFICIAL DUPLO - COM EMULSAO ASFALTICA</v>
          </cell>
          <cell r="D3041" t="str">
            <v>M2</v>
          </cell>
          <cell r="E3041">
            <v>0</v>
          </cell>
          <cell r="F3041">
            <v>0.12</v>
          </cell>
          <cell r="G3041">
            <v>0.12</v>
          </cell>
          <cell r="H3041">
            <v>1.0808999999999999E-2</v>
          </cell>
        </row>
        <row r="3042">
          <cell r="C3042" t="str">
            <v>ENSAIOS DE TRATAMENTO SUPERFICIAL TRIPLO - COM CAP</v>
          </cell>
          <cell r="D3042" t="str">
            <v>M2</v>
          </cell>
          <cell r="E3042">
            <v>0</v>
          </cell>
          <cell r="F3042">
            <v>0.12</v>
          </cell>
          <cell r="G3042">
            <v>0.12</v>
          </cell>
          <cell r="H3042">
            <v>1.0854000000000001E-2</v>
          </cell>
        </row>
        <row r="3043">
          <cell r="C3043" t="str">
            <v>ENSAIOS DE TRATAMENTO SUPERFICIAL TRIPLO - COM EMULSAO ASFALTICA</v>
          </cell>
          <cell r="D3043" t="str">
            <v>M2</v>
          </cell>
          <cell r="E3043">
            <v>0</v>
          </cell>
          <cell r="F3043">
            <v>0.13</v>
          </cell>
          <cell r="G3043">
            <v>0.13</v>
          </cell>
          <cell r="H3043">
            <v>1.1736E-2</v>
          </cell>
        </row>
        <row r="3044">
          <cell r="C3044" t="str">
            <v>ENSAIOS DE MACADAME BETUMINOSO POR PENETRACAO - COM CAP</v>
          </cell>
          <cell r="D3044" t="str">
            <v>M3</v>
          </cell>
          <cell r="E3044">
            <v>0</v>
          </cell>
          <cell r="F3044">
            <v>0.6</v>
          </cell>
          <cell r="G3044">
            <v>0.6</v>
          </cell>
          <cell r="H3044">
            <v>5.3565000000000002E-2</v>
          </cell>
        </row>
        <row r="3045">
          <cell r="C3045" t="str">
            <v xml:space="preserve">ENSAIOS DE MACADAME BETUMINOSO POR PENETRACAO - COM EMULSAO ASFALTICA </v>
          </cell>
          <cell r="D3045" t="str">
            <v>M3</v>
          </cell>
          <cell r="E3045">
            <v>0</v>
          </cell>
          <cell r="F3045">
            <v>0.6</v>
          </cell>
          <cell r="G3045">
            <v>0.6</v>
          </cell>
          <cell r="H3045">
            <v>5.2954500000000002E-2</v>
          </cell>
        </row>
        <row r="3046">
          <cell r="C3046" t="str">
            <v>ENSAIOS DE PRE MISTURADO A FRIO</v>
          </cell>
          <cell r="D3046" t="str">
            <v>M3</v>
          </cell>
          <cell r="E3046">
            <v>0</v>
          </cell>
          <cell r="F3046">
            <v>0.54</v>
          </cell>
          <cell r="G3046">
            <v>0.54</v>
          </cell>
        </row>
        <row r="3047">
          <cell r="C3047" t="str">
            <v>ENSAIOS DE AREIA ASFALTO A QUENTE</v>
          </cell>
          <cell r="D3047" t="str">
            <v>T</v>
          </cell>
          <cell r="E3047">
            <v>0</v>
          </cell>
          <cell r="F3047">
            <v>15.43</v>
          </cell>
          <cell r="G3047">
            <v>15.43</v>
          </cell>
          <cell r="H3047">
            <v>1.3539810000000001</v>
          </cell>
        </row>
        <row r="3048">
          <cell r="C3048" t="str">
            <v>ENSAIOS DE CONCRETO ASFALTICO</v>
          </cell>
          <cell r="D3048" t="str">
            <v>T</v>
          </cell>
          <cell r="E3048">
            <v>0</v>
          </cell>
          <cell r="F3048">
            <v>21.5</v>
          </cell>
          <cell r="G3048">
            <v>21.5</v>
          </cell>
          <cell r="H3048">
            <v>1.881783</v>
          </cell>
        </row>
        <row r="3049">
          <cell r="C3049" t="str">
            <v>ENSAIO DE PENETRACAO - MATERIAL BETUMINOSO</v>
          </cell>
          <cell r="D3049" t="str">
            <v>UN</v>
          </cell>
          <cell r="E3049">
            <v>0</v>
          </cell>
          <cell r="F3049">
            <v>58.11</v>
          </cell>
          <cell r="G3049">
            <v>58.11</v>
          </cell>
          <cell r="H3049">
            <v>5.0999999999999996</v>
          </cell>
        </row>
        <row r="3050">
          <cell r="C3050" t="str">
            <v>ENSAIO DE VISCOSIDADE SAYBOLT - FUROL - MATERIAL BETUMINOSO</v>
          </cell>
          <cell r="D3050" t="str">
            <v>UN</v>
          </cell>
          <cell r="E3050">
            <v>0</v>
          </cell>
          <cell r="F3050">
            <v>75.2</v>
          </cell>
          <cell r="G3050">
            <v>75.2</v>
          </cell>
          <cell r="H3050">
            <v>6.6</v>
          </cell>
        </row>
        <row r="3051">
          <cell r="C3051" t="str">
            <v>ENSAIO DE DETERMINACAO DA PENEIRACAO - EMULSAO ASFALTICA</v>
          </cell>
          <cell r="D3051" t="str">
            <v>UN</v>
          </cell>
          <cell r="E3051">
            <v>0</v>
          </cell>
          <cell r="F3051">
            <v>68.36</v>
          </cell>
          <cell r="G3051">
            <v>68.36</v>
          </cell>
          <cell r="H3051">
            <v>6</v>
          </cell>
        </row>
        <row r="3052">
          <cell r="C3052" t="str">
            <v>ENSAIO DE DETERMINACAO DA SEDIMENTACAO - EMULSAO ASFALTICA</v>
          </cell>
          <cell r="D3052" t="str">
            <v>UN</v>
          </cell>
          <cell r="E3052">
            <v>0</v>
          </cell>
          <cell r="F3052">
            <v>75.2</v>
          </cell>
          <cell r="G3052">
            <v>75.2</v>
          </cell>
          <cell r="H3052">
            <v>6.6</v>
          </cell>
        </row>
        <row r="3053">
          <cell r="C3053" t="str">
            <v>ENSAIO DE DETERMINACAO DO TEOR DE BETUME - CIMENTO ASFALTICO DE PETROLEO</v>
          </cell>
          <cell r="D3053" t="str">
            <v>UN</v>
          </cell>
          <cell r="E3053">
            <v>0</v>
          </cell>
          <cell r="F3053">
            <v>59.82</v>
          </cell>
          <cell r="G3053">
            <v>59.82</v>
          </cell>
          <cell r="H3053">
            <v>5.25</v>
          </cell>
        </row>
        <row r="3054">
          <cell r="C3054" t="str">
            <v>ENSAIO DE PONTO DE FULGOR - MATERIAL BETUMINOSO</v>
          </cell>
          <cell r="D3054" t="str">
            <v>UN</v>
          </cell>
          <cell r="E3054">
            <v>0</v>
          </cell>
          <cell r="F3054">
            <v>54.69</v>
          </cell>
          <cell r="G3054">
            <v>54.69</v>
          </cell>
          <cell r="H3054">
            <v>4.8</v>
          </cell>
        </row>
        <row r="3055">
          <cell r="C3055" t="str">
            <v>ENSAIO DE DESTILACAO - ASFALTO DILUIDO</v>
          </cell>
          <cell r="D3055" t="str">
            <v>UN</v>
          </cell>
          <cell r="E3055">
            <v>0</v>
          </cell>
          <cell r="F3055">
            <v>88.87</v>
          </cell>
          <cell r="G3055">
            <v>88.87</v>
          </cell>
          <cell r="H3055">
            <v>7.8</v>
          </cell>
        </row>
        <row r="3056">
          <cell r="C3056" t="str">
            <v>ENSAIO DE CONTROLE DE TAXA DE APLICACAO DE LIGANTE BETUMINOSO</v>
          </cell>
          <cell r="D3056" t="str">
            <v>UN</v>
          </cell>
          <cell r="E3056">
            <v>0</v>
          </cell>
          <cell r="F3056">
            <v>23.93</v>
          </cell>
          <cell r="G3056">
            <v>23.93</v>
          </cell>
          <cell r="H3056">
            <v>2.1</v>
          </cell>
        </row>
        <row r="3057">
          <cell r="C3057" t="str">
            <v>ENSAIO DE SUSCEPTIBILIDADE TERMICA - INDICE PFEIFFER - MATERIAL ASFALTICO</v>
          </cell>
          <cell r="D3057" t="str">
            <v>UN</v>
          </cell>
          <cell r="E3057">
            <v>0</v>
          </cell>
          <cell r="F3057">
            <v>85.45</v>
          </cell>
          <cell r="G3057">
            <v>85.45</v>
          </cell>
          <cell r="H3057">
            <v>7.5</v>
          </cell>
        </row>
        <row r="3058">
          <cell r="C3058" t="str">
            <v>ENSAIO DE ESPUMA - MATERIAL ASFALTICO</v>
          </cell>
          <cell r="D3058" t="str">
            <v>UN</v>
          </cell>
          <cell r="E3058">
            <v>0</v>
          </cell>
          <cell r="F3058">
            <v>61.52</v>
          </cell>
          <cell r="G3058">
            <v>61.52</v>
          </cell>
          <cell r="H3058">
            <v>5.4</v>
          </cell>
        </row>
        <row r="3059">
          <cell r="C3059" t="str">
            <v>ENSAIO DE RESILIENCIA - MISTURAS BETUMINOSAS</v>
          </cell>
          <cell r="D3059" t="str">
            <v>UN</v>
          </cell>
          <cell r="E3059">
            <v>0</v>
          </cell>
          <cell r="F3059">
            <v>92.29</v>
          </cell>
          <cell r="G3059">
            <v>92.29</v>
          </cell>
          <cell r="H3059">
            <v>8.1</v>
          </cell>
        </row>
        <row r="3060">
          <cell r="C3060" t="str">
            <v>ENSAIO DE PERCENTAGEM DE BETUME - MISTURAS BETUMINOSAS</v>
          </cell>
          <cell r="D3060" t="str">
            <v>UN</v>
          </cell>
          <cell r="E3060">
            <v>0</v>
          </cell>
          <cell r="F3060">
            <v>51.27</v>
          </cell>
          <cell r="G3060">
            <v>51.27</v>
          </cell>
          <cell r="H3060">
            <v>4.5</v>
          </cell>
        </row>
        <row r="3061">
          <cell r="C3061" t="str">
            <v>ENSAIO DE ADESIVIDADE - RESISTENCIA A AGUA - EMULSAO ASFALTICA</v>
          </cell>
          <cell r="D3061" t="str">
            <v>UN</v>
          </cell>
          <cell r="E3061">
            <v>0</v>
          </cell>
          <cell r="F3061">
            <v>41.02</v>
          </cell>
          <cell r="G3061">
            <v>41.02</v>
          </cell>
          <cell r="H3061">
            <v>3.6</v>
          </cell>
        </row>
        <row r="3062">
          <cell r="C3062" t="str">
            <v>ENSAIO DE ADESIVIDADE A LIGANTE BETUMINOSO - AGREGADO GRAUDO</v>
          </cell>
          <cell r="D3062" t="str">
            <v>UN</v>
          </cell>
          <cell r="E3062">
            <v>0</v>
          </cell>
          <cell r="F3062">
            <v>34.18</v>
          </cell>
          <cell r="G3062">
            <v>34.18</v>
          </cell>
          <cell r="H3062">
            <v>3</v>
          </cell>
        </row>
        <row r="3063">
          <cell r="C3063" t="str">
            <v>ENSAIO MARSHALL - MISTURA BETUMINOSA A QUENTE</v>
          </cell>
          <cell r="D3063" t="str">
            <v>UN</v>
          </cell>
          <cell r="E3063">
            <v>0</v>
          </cell>
          <cell r="F3063">
            <v>119.63</v>
          </cell>
          <cell r="G3063">
            <v>119.63</v>
          </cell>
          <cell r="H3063">
            <v>10.5</v>
          </cell>
        </row>
        <row r="3064">
          <cell r="C3064" t="str">
            <v>ENSAIO DE VISCOSIDADE CINEMATICA - ASFALTO</v>
          </cell>
          <cell r="D3064" t="str">
            <v>UN</v>
          </cell>
          <cell r="E3064">
            <v>0</v>
          </cell>
          <cell r="F3064">
            <v>68.36</v>
          </cell>
          <cell r="G3064">
            <v>68.36</v>
          </cell>
          <cell r="H3064">
            <v>6</v>
          </cell>
        </row>
        <row r="3065">
          <cell r="C3065" t="str">
            <v>ENSAIO DE RESIDUO POR EVAPORACAO - EMULSAO ASFALTICA</v>
          </cell>
          <cell r="D3065" t="str">
            <v>UN</v>
          </cell>
          <cell r="E3065">
            <v>0</v>
          </cell>
          <cell r="F3065">
            <v>34.18</v>
          </cell>
          <cell r="G3065">
            <v>34.18</v>
          </cell>
          <cell r="H3065">
            <v>3</v>
          </cell>
        </row>
        <row r="3066">
          <cell r="C3066" t="str">
            <v>ENSAIO DE CARGA DA PARTICULA - EMULSAO ASFALTICA</v>
          </cell>
          <cell r="D3066" t="str">
            <v>UN</v>
          </cell>
          <cell r="E3066">
            <v>0</v>
          </cell>
          <cell r="F3066">
            <v>25.64</v>
          </cell>
          <cell r="G3066">
            <v>25.64</v>
          </cell>
          <cell r="H3066">
            <v>2.25</v>
          </cell>
        </row>
        <row r="3067">
          <cell r="C3067" t="str">
            <v>ENSAIO DE DESEMULSIBILIDADE - EMULSAO ASFALTICA</v>
          </cell>
          <cell r="D3067" t="str">
            <v>UN</v>
          </cell>
          <cell r="E3067">
            <v>0</v>
          </cell>
          <cell r="F3067">
            <v>68.36</v>
          </cell>
          <cell r="G3067">
            <v>68.36</v>
          </cell>
          <cell r="H3067">
            <v>6</v>
          </cell>
        </row>
        <row r="3068">
          <cell r="C3068" t="str">
            <v>ENSAIO DE DETERMINACAO DA TAXA DE ESPALHAMENTO DO AGREGADO</v>
          </cell>
          <cell r="D3068" t="str">
            <v>UN</v>
          </cell>
          <cell r="E3068">
            <v>0</v>
          </cell>
          <cell r="F3068">
            <v>17.09</v>
          </cell>
          <cell r="G3068">
            <v>17.09</v>
          </cell>
          <cell r="H3068">
            <v>1.5</v>
          </cell>
        </row>
        <row r="3069">
          <cell r="C3069" t="str">
            <v>ENSAIO DE ADESIVIDADE A LIGANTE BETUMINOSO - AGREGADO</v>
          </cell>
          <cell r="D3069" t="str">
            <v>UN</v>
          </cell>
          <cell r="E3069">
            <v>0</v>
          </cell>
          <cell r="F3069">
            <v>37.6</v>
          </cell>
          <cell r="G3069">
            <v>37.6</v>
          </cell>
          <cell r="H3069">
            <v>3.3</v>
          </cell>
        </row>
        <row r="3070">
          <cell r="C3070" t="str">
            <v>ENSAIO DE CONTROLE DO GRAU DE COMPACTACAO DA MISTURA ASFALTICA</v>
          </cell>
          <cell r="D3070" t="str">
            <v>UN</v>
          </cell>
          <cell r="E3070">
            <v>0</v>
          </cell>
          <cell r="F3070">
            <v>30.76</v>
          </cell>
          <cell r="G3070">
            <v>30.76</v>
          </cell>
          <cell r="H3070">
            <v>2.7</v>
          </cell>
        </row>
        <row r="3071">
          <cell r="C3071" t="str">
            <v>ENSAIO DE TRACAO POR COMPRESSAO DIAMETRAL - MISTURAS BETUMINOSAS</v>
          </cell>
          <cell r="D3071" t="str">
            <v>UN</v>
          </cell>
          <cell r="E3071">
            <v>0</v>
          </cell>
          <cell r="F3071">
            <v>85.45</v>
          </cell>
          <cell r="G3071">
            <v>85.45</v>
          </cell>
          <cell r="H3071">
            <v>7.5</v>
          </cell>
        </row>
        <row r="3072">
          <cell r="C3072" t="str">
            <v>ENSAIO DE DENSIDADE DO MATERIAL BETUMINOSO</v>
          </cell>
          <cell r="D3072" t="str">
            <v>UN</v>
          </cell>
          <cell r="E3072">
            <v>0</v>
          </cell>
          <cell r="F3072">
            <v>25.74</v>
          </cell>
          <cell r="G3072">
            <v>25.74</v>
          </cell>
          <cell r="H3072">
            <v>2</v>
          </cell>
        </row>
        <row r="3073">
          <cell r="C3073" t="str">
            <v>ENSAIOS DE PINTURA DE LIGACAO</v>
          </cell>
          <cell r="D3073" t="str">
            <v>M2</v>
          </cell>
          <cell r="E3073">
            <v>0</v>
          </cell>
          <cell r="F3073">
            <v>0.01</v>
          </cell>
          <cell r="G3073">
            <v>0.01</v>
          </cell>
          <cell r="H3073">
            <v>1.4610000000000001E-3</v>
          </cell>
        </row>
        <row r="3074">
          <cell r="C3074" t="str">
            <v>ENSAIO EM CONCRETO PARA PAVIMENTACAO</v>
          </cell>
          <cell r="E3074" t="str">
            <v/>
          </cell>
          <cell r="F3074" t="str">
            <v/>
          </cell>
          <cell r="G3074" t="str">
            <v/>
          </cell>
        </row>
        <row r="3075">
          <cell r="C3075" t="str">
            <v>ENSAIO DE PAVIMENTO DE CONCRETO</v>
          </cell>
          <cell r="D3075" t="str">
            <v>M3</v>
          </cell>
          <cell r="E3075">
            <v>0</v>
          </cell>
          <cell r="F3075">
            <v>10.55</v>
          </cell>
          <cell r="G3075">
            <v>10.55</v>
          </cell>
          <cell r="H3075">
            <v>0.88915999999999995</v>
          </cell>
        </row>
        <row r="3076">
          <cell r="C3076" t="str">
            <v>ENSAIOS DE PAVIMENTO DE CONCRETO COMPACTADO COM ROLO</v>
          </cell>
          <cell r="D3076" t="str">
            <v>M3</v>
          </cell>
          <cell r="E3076">
            <v>0</v>
          </cell>
          <cell r="F3076">
            <v>9.3699999999999992</v>
          </cell>
          <cell r="G3076">
            <v>9.3699999999999992</v>
          </cell>
          <cell r="H3076">
            <v>0.82016</v>
          </cell>
        </row>
        <row r="3077">
          <cell r="C3077" t="str">
            <v>ENSAIO DE CONSISTENCIA DO CONCRETO CCR - INDICE VEBE</v>
          </cell>
          <cell r="D3077" t="str">
            <v>UN</v>
          </cell>
          <cell r="E3077">
            <v>0</v>
          </cell>
          <cell r="F3077">
            <v>25.74</v>
          </cell>
          <cell r="G3077">
            <v>25.74</v>
          </cell>
          <cell r="H3077">
            <v>2</v>
          </cell>
        </row>
        <row r="3078">
          <cell r="C3078" t="str">
            <v>EQUIPAMENTOS</v>
          </cell>
          <cell r="E3078" t="str">
            <v/>
          </cell>
          <cell r="F3078" t="str">
            <v/>
          </cell>
          <cell r="G3078" t="str">
            <v/>
          </cell>
        </row>
        <row r="3079">
          <cell r="C3079" t="str">
            <v>TEODOLITO E NIVEL</v>
          </cell>
          <cell r="E3079" t="str">
            <v/>
          </cell>
          <cell r="F3079" t="str">
            <v/>
          </cell>
          <cell r="G3079" t="str">
            <v/>
          </cell>
        </row>
        <row r="3080">
          <cell r="C3080" t="str">
            <v>TEODOLITO CONVENCIONAL DE MICROMETRO C/LEITURA NUMERICA (CP) PRECISAO DE 6S PARA LEVANTAMENTO DE TERRENOS DIVERSOS</v>
          </cell>
          <cell r="D3080" t="str">
            <v>CH</v>
          </cell>
          <cell r="E3080">
            <v>3.77</v>
          </cell>
          <cell r="F3080">
            <v>0</v>
          </cell>
          <cell r="G3080">
            <v>3.77</v>
          </cell>
          <cell r="H3080">
            <v>0</v>
          </cell>
        </row>
        <row r="3081">
          <cell r="C3081" t="str">
            <v>NIVEL WILD - NA - Z</v>
          </cell>
          <cell r="D3081" t="str">
            <v>CH</v>
          </cell>
          <cell r="E3081">
            <v>1.24</v>
          </cell>
          <cell r="F3081">
            <v>0</v>
          </cell>
          <cell r="G3081">
            <v>1.24</v>
          </cell>
          <cell r="H3081">
            <v>0</v>
          </cell>
        </row>
        <row r="3082">
          <cell r="C3082" t="str">
            <v>BETONEIRA</v>
          </cell>
          <cell r="E3082" t="str">
            <v/>
          </cell>
          <cell r="F3082" t="str">
            <v/>
          </cell>
          <cell r="G3082" t="str">
            <v/>
          </cell>
        </row>
        <row r="3083">
          <cell r="C3083" t="str">
            <v xml:space="preserve">BETONEIRA 320L ELETRICA TRIFASICA C/CARREGADOR MECANICO C/OPERADOR - P </v>
          </cell>
          <cell r="D3083" t="str">
            <v>CH</v>
          </cell>
          <cell r="E3083">
            <v>2.1</v>
          </cell>
          <cell r="F3083">
            <v>10.7</v>
          </cell>
          <cell r="G3083">
            <v>12.8</v>
          </cell>
          <cell r="H3083">
            <v>1</v>
          </cell>
        </row>
        <row r="3084">
          <cell r="C3084" t="str">
            <v>BETONEIRA MOTOR GAS P/320L MIST SECA (CP) CARREG MEC E TAMBOR REVERSIVEL - EXCL OPERADOR</v>
          </cell>
          <cell r="D3084" t="str">
            <v>CH</v>
          </cell>
          <cell r="E3084">
            <v>8.02</v>
          </cell>
          <cell r="F3084">
            <v>0</v>
          </cell>
          <cell r="G3084">
            <v>8.02</v>
          </cell>
          <cell r="H3084">
            <v>0</v>
          </cell>
        </row>
        <row r="3085">
          <cell r="C3085" t="str">
            <v>BETONEIRA MOTOR GAS P/320L MIST SECA (CI) CARREG MEC E TAMBOR REVERSIVEL - EXCL OPERADOR</v>
          </cell>
          <cell r="D3085" t="str">
            <v>CH</v>
          </cell>
          <cell r="E3085">
            <v>0.99</v>
          </cell>
          <cell r="F3085">
            <v>0</v>
          </cell>
          <cell r="G3085">
            <v>0.99</v>
          </cell>
          <cell r="H3085">
            <v>0</v>
          </cell>
        </row>
        <row r="3086">
          <cell r="C3086" t="str">
            <v>BETONEIRA DIESEL 580L (CP) MISTURA SECA, CARREGAMENTO MECANICO E TAMBOR REVERSIVEL. - EXCLUSIVE OPERADOR</v>
          </cell>
          <cell r="D3086" t="str">
            <v>CH</v>
          </cell>
          <cell r="E3086">
            <v>12.9</v>
          </cell>
          <cell r="F3086">
            <v>0</v>
          </cell>
          <cell r="G3086">
            <v>12.9</v>
          </cell>
          <cell r="H3086">
            <v>0</v>
          </cell>
        </row>
        <row r="3087">
          <cell r="C3087" t="str">
            <v>BETONEIRA DIESEL, 580L (CI) MISTURA SECA, CARREGADOR MECANICO E TAMBOR REVERSIVEL. - EXCLUSIVE OPERADOR</v>
          </cell>
          <cell r="D3087" t="str">
            <v>CH</v>
          </cell>
          <cell r="E3087">
            <v>4.08</v>
          </cell>
          <cell r="F3087">
            <v>0</v>
          </cell>
          <cell r="G3087">
            <v>4.08</v>
          </cell>
          <cell r="H3087">
            <v>0</v>
          </cell>
        </row>
        <row r="3088">
          <cell r="C3088" t="str">
            <v>BETONEIRA CAPAC. 320 L, MOTOR DIESEL 6 HP, ALFA 320 OU SIMILAR - CHP</v>
          </cell>
          <cell r="D3088" t="str">
            <v>CH</v>
          </cell>
          <cell r="E3088">
            <v>2.82</v>
          </cell>
          <cell r="F3088">
            <v>11.98</v>
          </cell>
          <cell r="G3088">
            <v>14.8</v>
          </cell>
          <cell r="H3088">
            <v>1</v>
          </cell>
        </row>
        <row r="3089">
          <cell r="C3089" t="str">
            <v>ELEVADOR</v>
          </cell>
          <cell r="E3089" t="str">
            <v/>
          </cell>
          <cell r="F3089" t="str">
            <v/>
          </cell>
          <cell r="G3089" t="str">
            <v/>
          </cell>
        </row>
        <row r="3090">
          <cell r="C3090" t="str">
            <v>ALUGUEL ELEVADOR EQUIPADO P/TRANSP CONCR A 10M ALT - CI - S/OPERADOR COM GUINCHO DE 10CV 16M TORRE DESMONTAVEL CACAMBA AUTOMATICA DE 550L FUNILP/DESCARGA E SILO ESPERA DE 1000L</v>
          </cell>
          <cell r="D3090" t="str">
            <v>CH</v>
          </cell>
          <cell r="E3090">
            <v>4.41</v>
          </cell>
          <cell r="F3090">
            <v>0</v>
          </cell>
          <cell r="G3090">
            <v>4.41</v>
          </cell>
          <cell r="H3090">
            <v>0</v>
          </cell>
        </row>
        <row r="3091">
          <cell r="C3091" t="str">
            <v>ALUGUEL ELEVADOR EQUIPADO P/TRANSP CONCR A 10M ALT - CP - S/OPERADOR COM GUINCHO DE 10CV 16M TORRE DESMONTAVEL CACAMBA AUTOMATICA DE 550L FUNILP/DESCARGA E SILO DE ESPERA DE 1000L</v>
          </cell>
          <cell r="D3091" t="str">
            <v>CH</v>
          </cell>
          <cell r="E3091">
            <v>7.57</v>
          </cell>
          <cell r="F3091">
            <v>0</v>
          </cell>
          <cell r="G3091">
            <v>7.57</v>
          </cell>
          <cell r="H3091">
            <v>0</v>
          </cell>
        </row>
        <row r="3092">
          <cell r="C3092" t="str">
            <v>VIBRADOR</v>
          </cell>
          <cell r="E3092" t="str">
            <v/>
          </cell>
          <cell r="F3092" t="str">
            <v/>
          </cell>
          <cell r="G3092" t="str">
            <v/>
          </cell>
        </row>
        <row r="3093">
          <cell r="C3093" t="str">
            <v>VIBRADOR DE IMERSAO MOTOR ELETR 2CV (CP) TUBO DE 48X48 C/MANGOTE DE 5M COMP - EXCL OPERADOR</v>
          </cell>
          <cell r="D3093" t="str">
            <v>CH</v>
          </cell>
          <cell r="E3093">
            <v>1.41</v>
          </cell>
          <cell r="F3093">
            <v>0</v>
          </cell>
          <cell r="G3093">
            <v>1.41</v>
          </cell>
          <cell r="H3093">
            <v>0</v>
          </cell>
        </row>
        <row r="3094">
          <cell r="C3094" t="str">
            <v>VIBRADOR DE IMERSAO MOTOR ELETR 2CV (CI) TUBO 48X480MM C/MANGOTE DE 5M COMP - EXCL OPERADOR</v>
          </cell>
          <cell r="D3094" t="str">
            <v>CH</v>
          </cell>
          <cell r="E3094">
            <v>1.1200000000000001</v>
          </cell>
          <cell r="F3094">
            <v>0</v>
          </cell>
          <cell r="G3094">
            <v>1.1200000000000001</v>
          </cell>
          <cell r="H3094">
            <v>0</v>
          </cell>
        </row>
        <row r="3095">
          <cell r="C3095" t="str">
            <v>VIBRADOR DE IMERSAO MOTOR GAS 3,5CV (CP) TUBO 48X480MM C/MANGOTE DE 5M COMP - EXCL OPERADOR</v>
          </cell>
          <cell r="D3095" t="str">
            <v>CH</v>
          </cell>
          <cell r="E3095">
            <v>2.9</v>
          </cell>
          <cell r="F3095">
            <v>0</v>
          </cell>
          <cell r="G3095">
            <v>2.9</v>
          </cell>
          <cell r="H3095">
            <v>0</v>
          </cell>
        </row>
        <row r="3096">
          <cell r="C3096" t="str">
            <v>VIBRADOR DE IMERSAO MOTOR GAS 3,5CV TUBO DE 48X480MM (CI) C/MANGOTE DE 5M COMP - EXCL OPERADOR</v>
          </cell>
          <cell r="D3096" t="str">
            <v>CH</v>
          </cell>
          <cell r="E3096">
            <v>0.35</v>
          </cell>
          <cell r="F3096">
            <v>0</v>
          </cell>
          <cell r="G3096">
            <v>0.35</v>
          </cell>
          <cell r="H3096">
            <v>0</v>
          </cell>
        </row>
        <row r="3097">
          <cell r="C3097" t="str">
            <v>SERRA</v>
          </cell>
          <cell r="E3097" t="str">
            <v/>
          </cell>
          <cell r="F3097" t="str">
            <v/>
          </cell>
          <cell r="G3097" t="str">
            <v/>
          </cell>
        </row>
        <row r="3098">
          <cell r="C3098" t="str">
            <v>SERRA CIRCULAR MAKITA 5900B 7` 2,3HP - CHP</v>
          </cell>
          <cell r="D3098" t="str">
            <v>CH</v>
          </cell>
          <cell r="E3098">
            <v>3.13</v>
          </cell>
          <cell r="F3098">
            <v>10.6</v>
          </cell>
          <cell r="G3098">
            <v>13.73</v>
          </cell>
          <cell r="H3098">
            <v>0.89500000000000002</v>
          </cell>
        </row>
        <row r="3099">
          <cell r="C3099" t="str">
            <v>SERRA CIRCULAR MAKITA 5900B 7` 2,3HP - CHI</v>
          </cell>
          <cell r="D3099" t="str">
            <v>CH</v>
          </cell>
          <cell r="E3099">
            <v>0.13</v>
          </cell>
          <cell r="F3099">
            <v>10.6</v>
          </cell>
          <cell r="G3099">
            <v>10.73</v>
          </cell>
          <cell r="H3099">
            <v>0.89500000000000002</v>
          </cell>
        </row>
        <row r="3100">
          <cell r="C3100" t="str">
            <v>CORTE DE JUNTAS</v>
          </cell>
          <cell r="E3100" t="str">
            <v/>
          </cell>
          <cell r="F3100" t="str">
            <v/>
          </cell>
          <cell r="G3100" t="str">
            <v/>
          </cell>
        </row>
        <row r="3101">
          <cell r="C3101" t="str">
            <v>MAQUINA DE JUNTAS GAS 8,25CV PART MANUAL (CI) INCL OPERADOR</v>
          </cell>
          <cell r="D3101" t="str">
            <v>CH</v>
          </cell>
          <cell r="E3101">
            <v>0.99</v>
          </cell>
          <cell r="F3101">
            <v>11.29</v>
          </cell>
          <cell r="G3101">
            <v>12.28</v>
          </cell>
          <cell r="H3101">
            <v>1</v>
          </cell>
        </row>
        <row r="3102">
          <cell r="C3102" t="str">
            <v>MAQUINA DE JUNTAS GAS 8,25CV PART MANUAL (CP) INCL OPERADOR</v>
          </cell>
          <cell r="D3102" t="str">
            <v>CH</v>
          </cell>
          <cell r="E3102">
            <v>63.9</v>
          </cell>
          <cell r="F3102">
            <v>11.29</v>
          </cell>
          <cell r="G3102">
            <v>75.19</v>
          </cell>
          <cell r="H3102">
            <v>1</v>
          </cell>
        </row>
        <row r="3103">
          <cell r="C3103" t="str">
            <v>PINTURA DE FAIXAS</v>
          </cell>
          <cell r="E3103" t="str">
            <v/>
          </cell>
          <cell r="F3103" t="str">
            <v/>
          </cell>
          <cell r="G3103" t="str">
            <v/>
          </cell>
        </row>
        <row r="3104">
          <cell r="C3104" t="str">
            <v>MAQUINA DE DEMARCAR FAIXAS AUTOPROP. - DEPRECIAO E JUROS</v>
          </cell>
          <cell r="D3104" t="str">
            <v>CH</v>
          </cell>
          <cell r="E3104">
            <v>62.86</v>
          </cell>
          <cell r="F3104">
            <v>0</v>
          </cell>
          <cell r="G3104">
            <v>62.86</v>
          </cell>
          <cell r="H3104">
            <v>0</v>
          </cell>
        </row>
        <row r="3105">
          <cell r="C3105" t="str">
            <v>MAQUINA DE DEMARCAR FAIXAS AUTOPROP. - MANUTENCAO</v>
          </cell>
          <cell r="D3105" t="str">
            <v>CH</v>
          </cell>
          <cell r="E3105">
            <v>43.09</v>
          </cell>
          <cell r="F3105">
            <v>0</v>
          </cell>
          <cell r="G3105">
            <v>43.09</v>
          </cell>
          <cell r="H3105">
            <v>0</v>
          </cell>
        </row>
        <row r="3106">
          <cell r="C3106" t="str">
            <v>MAQUINA DE DEMARCAR FAIXAS AUTO - CUSTOS C/MATERIAL OPERCAO</v>
          </cell>
          <cell r="D3106" t="str">
            <v>CH</v>
          </cell>
          <cell r="E3106">
            <v>12.31</v>
          </cell>
          <cell r="F3106">
            <v>0</v>
          </cell>
          <cell r="G3106">
            <v>12.31</v>
          </cell>
          <cell r="H3106">
            <v>0</v>
          </cell>
        </row>
        <row r="3107">
          <cell r="C3107" t="str">
            <v>MAQUINA DE DEMARCAR FAIXAS AUTOPROP. - CHP</v>
          </cell>
          <cell r="D3107" t="str">
            <v>CHP</v>
          </cell>
          <cell r="E3107">
            <v>118.26</v>
          </cell>
          <cell r="F3107">
            <v>11.29</v>
          </cell>
          <cell r="G3107">
            <v>129.55000000000001</v>
          </cell>
          <cell r="H3107">
            <v>1</v>
          </cell>
        </row>
        <row r="3108">
          <cell r="C3108" t="str">
            <v>MAQUINA DE PINTAR FAIXA CONSMAQ FX24 14HP - CHP</v>
          </cell>
          <cell r="D3108" t="str">
            <v>CH</v>
          </cell>
          <cell r="E3108">
            <v>172.31</v>
          </cell>
          <cell r="F3108">
            <v>10.1</v>
          </cell>
          <cell r="G3108">
            <v>182.41</v>
          </cell>
          <cell r="H3108">
            <v>0.89500000000000002</v>
          </cell>
        </row>
        <row r="3109">
          <cell r="C3109" t="str">
            <v>PROJETORA DE CONCRETO</v>
          </cell>
          <cell r="E3109" t="str">
            <v/>
          </cell>
          <cell r="F3109" t="str">
            <v/>
          </cell>
          <cell r="G3109" t="str">
            <v/>
          </cell>
        </row>
        <row r="3110">
          <cell r="C3110" t="str">
            <v>MAQUINA PROJETORA DE CONCRETO CHP</v>
          </cell>
          <cell r="D3110" t="str">
            <v>CH</v>
          </cell>
          <cell r="E3110">
            <v>2.82</v>
          </cell>
          <cell r="F3110">
            <v>11.98</v>
          </cell>
          <cell r="G3110">
            <v>14.8</v>
          </cell>
          <cell r="H3110">
            <v>1</v>
          </cell>
        </row>
        <row r="3111">
          <cell r="C3111" t="str">
            <v>POLIMENTO</v>
          </cell>
          <cell r="E3111" t="str">
            <v/>
          </cell>
          <cell r="F3111" t="str">
            <v/>
          </cell>
          <cell r="G3111" t="str">
            <v/>
          </cell>
        </row>
        <row r="3112">
          <cell r="C3112" t="str">
            <v>MAQUINA POLIDORA 4HP 12A 220V EXCL ESMERIL E OPERADOR (CP)</v>
          </cell>
          <cell r="D3112" t="str">
            <v>CH</v>
          </cell>
          <cell r="E3112">
            <v>2.69</v>
          </cell>
          <cell r="F3112">
            <v>0</v>
          </cell>
          <cell r="G3112">
            <v>2.69</v>
          </cell>
          <cell r="H3112">
            <v>0</v>
          </cell>
        </row>
        <row r="3113">
          <cell r="C3113" t="str">
            <v>MAQUINA POLIDORA 4HP 12AMP 220V EXCL ESMERIL E OPERADOR (CI)</v>
          </cell>
          <cell r="D3113" t="str">
            <v>CH</v>
          </cell>
          <cell r="E3113">
            <v>1.1599999999999999</v>
          </cell>
          <cell r="F3113">
            <v>0</v>
          </cell>
          <cell r="G3113">
            <v>1.1599999999999999</v>
          </cell>
          <cell r="H3113">
            <v>0</v>
          </cell>
        </row>
        <row r="3114">
          <cell r="C3114" t="str">
            <v>MARTELETE OU ROMPEDOR</v>
          </cell>
          <cell r="E3114" t="str">
            <v/>
          </cell>
          <cell r="F3114" t="str">
            <v/>
          </cell>
          <cell r="G3114" t="str">
            <v/>
          </cell>
        </row>
        <row r="3115">
          <cell r="C3115" t="str">
            <v>MARTELETE OU ROMPEDOR PNEUMATICO MANUAL 28KG, FREQUENCIA DE IMPACTO 12 30/MINUTO - CHI DIURNO</v>
          </cell>
          <cell r="D3115" t="str">
            <v>CHI</v>
          </cell>
          <cell r="E3115">
            <v>1.5</v>
          </cell>
          <cell r="F3115">
            <v>11.41</v>
          </cell>
          <cell r="G3115">
            <v>12.91</v>
          </cell>
          <cell r="H3115">
            <v>0</v>
          </cell>
        </row>
        <row r="3116">
          <cell r="C3116" t="str">
            <v>MARTELETE OU ROMPEDOR PNEUMATICO MANUAL 28KG, FREQUENCIA DE IMPACTO 12 30/MINUTO - DEPRECIACAO E JUROS</v>
          </cell>
          <cell r="D3116" t="str">
            <v>CH</v>
          </cell>
          <cell r="E3116">
            <v>1.5</v>
          </cell>
          <cell r="F3116">
            <v>0</v>
          </cell>
          <cell r="G3116">
            <v>1.5</v>
          </cell>
          <cell r="H3116">
            <v>0</v>
          </cell>
        </row>
        <row r="3117">
          <cell r="C3117" t="str">
            <v>MARTELETE OU ROMPEDOR PNEUMATICO MANUAL 28KG, FREQUENCIA DE IMPACTO 12 30/MINUTO - CHP DIURNO</v>
          </cell>
          <cell r="D3117" t="str">
            <v>CHP</v>
          </cell>
          <cell r="E3117">
            <v>3.48</v>
          </cell>
          <cell r="F3117">
            <v>11.41</v>
          </cell>
          <cell r="G3117">
            <v>14.89</v>
          </cell>
          <cell r="H3117">
            <v>0</v>
          </cell>
        </row>
        <row r="3118">
          <cell r="C3118" t="str">
            <v>MARTELETE OU ROMPEDOR PNEUMATICO MANUAL 28KG, FREQUENCIA DE IMPACTO 12 30/MINUTO - MAO DE OBRA NA OPERACAO DIURNA</v>
          </cell>
          <cell r="D3118" t="str">
            <v>CH</v>
          </cell>
          <cell r="E3118">
            <v>0</v>
          </cell>
          <cell r="F3118">
            <v>11.41</v>
          </cell>
          <cell r="G3118">
            <v>11.41</v>
          </cell>
          <cell r="H3118">
            <v>0</v>
          </cell>
        </row>
        <row r="3119">
          <cell r="C3119" t="str">
            <v>MARTELETE OU ROMPEDOR PNEUMATICO MANUAL 28KG, FREQUENCIA DE IMPACTO 1230/MINUTO - MANUTENCAO</v>
          </cell>
          <cell r="D3119" t="str">
            <v>CH</v>
          </cell>
          <cell r="E3119">
            <v>1.98</v>
          </cell>
          <cell r="F3119">
            <v>0</v>
          </cell>
          <cell r="G3119">
            <v>1.98</v>
          </cell>
          <cell r="H3119">
            <v>0</v>
          </cell>
        </row>
        <row r="3120">
          <cell r="C3120" t="str">
            <v>MARTELETE OU ROMPEDOR ATLAS COPCO - TEX 31 - CUSTO HORARIO IMPRODUTIVO DIURNO</v>
          </cell>
          <cell r="D3120" t="str">
            <v>CHI</v>
          </cell>
          <cell r="E3120">
            <v>1.5</v>
          </cell>
          <cell r="F3120">
            <v>11.41</v>
          </cell>
          <cell r="G3120">
            <v>12.91</v>
          </cell>
          <cell r="H3120">
            <v>0</v>
          </cell>
        </row>
        <row r="3121">
          <cell r="C3121" t="str">
            <v>CUSTO HORARIO COM MAO DE OBRA NA OPERACAO DIURNA - MARTELETE OU ROMPEDOR ATLAS COPCO - TEX 31</v>
          </cell>
          <cell r="D3121" t="str">
            <v>CH</v>
          </cell>
          <cell r="E3121">
            <v>0</v>
          </cell>
          <cell r="F3121">
            <v>11.41</v>
          </cell>
          <cell r="G3121">
            <v>11.41</v>
          </cell>
          <cell r="H3121">
            <v>0</v>
          </cell>
        </row>
        <row r="3122">
          <cell r="C3122" t="str">
            <v>CUSTO HORARIO COM MANUTENCAO - MARTELETE OU ROMPEDOR ATLAS COPCO - TEX 31</v>
          </cell>
          <cell r="D3122" t="str">
            <v>CH</v>
          </cell>
          <cell r="E3122">
            <v>1.98</v>
          </cell>
          <cell r="F3122">
            <v>0</v>
          </cell>
          <cell r="G3122">
            <v>1.98</v>
          </cell>
          <cell r="H3122">
            <v>0</v>
          </cell>
        </row>
        <row r="3123">
          <cell r="C3123" t="str">
            <v>CUSTO HORARIO COM DEPRECIACAO E JUROS - MARTELETE OU ROMPEDOR ATLAS CO PCO - TEX 31</v>
          </cell>
          <cell r="D3123" t="str">
            <v>CH</v>
          </cell>
          <cell r="E3123">
            <v>1.5</v>
          </cell>
          <cell r="F3123">
            <v>0</v>
          </cell>
          <cell r="G3123">
            <v>1.5</v>
          </cell>
          <cell r="H3123">
            <v>0</v>
          </cell>
        </row>
        <row r="3124">
          <cell r="C3124" t="str">
            <v>MARTELETE OU ROMPEDOR ATLAS COPCO - TEX 31 - CUSTO HORARIO PRODUTIVO DIURNO</v>
          </cell>
          <cell r="D3124" t="str">
            <v>CHP</v>
          </cell>
          <cell r="E3124">
            <v>3.48</v>
          </cell>
          <cell r="F3124">
            <v>11.41</v>
          </cell>
          <cell r="G3124">
            <v>14.89</v>
          </cell>
          <cell r="H3124">
            <v>0</v>
          </cell>
        </row>
        <row r="3125">
          <cell r="C3125" t="str">
            <v>ROMPEDOR PNEUNATICO 32,6KG CONSUMO AR 38,8L (CI) S/OPERADOR PONTEIRA E MANGUEIRA - FREQUENCIA DE IMPACTOS 1110 IMP/MIN</v>
          </cell>
          <cell r="D3125" t="str">
            <v>CH</v>
          </cell>
          <cell r="E3125">
            <v>1.86</v>
          </cell>
          <cell r="F3125">
            <v>0</v>
          </cell>
          <cell r="G3125">
            <v>1.86</v>
          </cell>
          <cell r="H3125">
            <v>0</v>
          </cell>
        </row>
        <row r="3126">
          <cell r="C3126" t="str">
            <v>ROMPEDOR PNEUMATICO 32,6KG CONSUMO AR 38,8L (CP) S/OPERADOR PONTEIRA E MANGUEIRA - FREQUENCIA DE IMPACTO DE 1110 IMP/MIN</v>
          </cell>
          <cell r="D3126" t="str">
            <v>CH</v>
          </cell>
          <cell r="E3126">
            <v>2.57</v>
          </cell>
          <cell r="F3126">
            <v>0</v>
          </cell>
          <cell r="G3126">
            <v>2.57</v>
          </cell>
          <cell r="H3126">
            <v>0</v>
          </cell>
        </row>
        <row r="3127">
          <cell r="C3127" t="str">
            <v>LIMPEZA DE GALERIAS</v>
          </cell>
          <cell r="E3127" t="str">
            <v/>
          </cell>
          <cell r="F3127" t="str">
            <v/>
          </cell>
          <cell r="G3127" t="str">
            <v/>
          </cell>
        </row>
        <row r="3128">
          <cell r="C3128" t="str">
            <v>EQUIPAMENTO P/LIMPEZA E DESOBSTRUCAO GALERIAS ESG/AGUAS PLUV - CP - TIPO BUCKET MACHINE COMPLETA COM CACAMBA E 60 VARETAS - INCL OPERADOR</v>
          </cell>
          <cell r="D3128" t="str">
            <v>CH</v>
          </cell>
          <cell r="E3128">
            <v>29.49</v>
          </cell>
          <cell r="F3128">
            <v>0</v>
          </cell>
          <cell r="G3128">
            <v>29.49</v>
          </cell>
          <cell r="H3128">
            <v>0</v>
          </cell>
        </row>
        <row r="3129">
          <cell r="C3129" t="str">
            <v>EQUIPAMENTO ROTATIVO PARA DESOBSTRUCAO E LIMPEZA DE GALERIAS TP BUCKE MACHINE (CP) CONSIDERANDO APENAS A MANUTENCAO E MATERIAL DE OPERACAO</v>
          </cell>
          <cell r="D3129" t="str">
            <v>CH</v>
          </cell>
          <cell r="E3129">
            <v>16.690000000000001</v>
          </cell>
          <cell r="F3129">
            <v>0</v>
          </cell>
          <cell r="G3129">
            <v>16.690000000000001</v>
          </cell>
          <cell r="H3129">
            <v>0</v>
          </cell>
        </row>
        <row r="3130">
          <cell r="C3130" t="str">
            <v>EQUIPAMENTO DE SOLDA</v>
          </cell>
          <cell r="E3130" t="str">
            <v/>
          </cell>
          <cell r="F3130" t="str">
            <v/>
          </cell>
          <cell r="G3130" t="str">
            <v/>
          </cell>
        </row>
        <row r="3131">
          <cell r="C3131" t="str">
            <v>SOLDA TOPO DESCENDENTE CHANFRADA ESPESSURA=1/4" CHAPA/PERFIL/TUBO ACO COM CONVERSOR DIESEL.</v>
          </cell>
          <cell r="D3131" t="str">
            <v>M</v>
          </cell>
          <cell r="E3131">
            <v>38.61</v>
          </cell>
          <cell r="F3131">
            <v>35.520000000000003</v>
          </cell>
          <cell r="G3131">
            <v>74.13</v>
          </cell>
          <cell r="H3131">
            <v>3</v>
          </cell>
        </row>
        <row r="3132">
          <cell r="C3132" t="str">
            <v>SOLDA DE TOPO DESCENDENTE, EM CHAPA ACO CHANFR 5/16" ESP (P/ ASSENT TUBULACAO OU PECA DE ACO) UTILIZANDO CONVERSOR DIESEL.</v>
          </cell>
          <cell r="D3132" t="str">
            <v>M</v>
          </cell>
          <cell r="E3132">
            <v>79.709999999999994</v>
          </cell>
          <cell r="F3132">
            <v>8.39</v>
          </cell>
          <cell r="G3132">
            <v>88.1</v>
          </cell>
          <cell r="H3132">
            <v>1</v>
          </cell>
        </row>
        <row r="3133">
          <cell r="C3133" t="str">
            <v>SOLDA DE TOPO DESCENDENTE, EM CHAPA ACO CHANFR 3/8" ESP (P/ ASSENT TUBULACAO OU PECA DE ACO) UTILIZANDO CONVERSOR DIESEL</v>
          </cell>
          <cell r="D3133" t="str">
            <v>M</v>
          </cell>
          <cell r="E3133">
            <v>84.83</v>
          </cell>
          <cell r="F3133">
            <v>76.84</v>
          </cell>
          <cell r="G3133">
            <v>161.66999999999999</v>
          </cell>
          <cell r="H3133">
            <v>7</v>
          </cell>
        </row>
        <row r="3134">
          <cell r="C3134" t="str">
            <v>MAQUINA DE SOLDA A ARCO 375A DIESEL 33CV (CP) EXCL OPERADOR</v>
          </cell>
          <cell r="D3134" t="str">
            <v>CH</v>
          </cell>
          <cell r="E3134">
            <v>35.93</v>
          </cell>
          <cell r="F3134">
            <v>0</v>
          </cell>
          <cell r="G3134">
            <v>35.93</v>
          </cell>
          <cell r="H3134">
            <v>0</v>
          </cell>
        </row>
        <row r="3135">
          <cell r="C3135" t="str">
            <v>MAQUINA SOLDA ARCO 375A DIESEL 33CV CHP DIURNO EXCLUSIVE OPERADOR</v>
          </cell>
          <cell r="D3135" t="str">
            <v>CH</v>
          </cell>
          <cell r="E3135">
            <v>35.93</v>
          </cell>
          <cell r="F3135">
            <v>0</v>
          </cell>
          <cell r="G3135">
            <v>35.93</v>
          </cell>
          <cell r="H3135">
            <v>0</v>
          </cell>
        </row>
        <row r="3136">
          <cell r="C3136" t="str">
            <v>MAQUINA SOLDA ARCO 375A DIESEL 33CV CHI DIURNO EXCLUSIVE OPERADOR</v>
          </cell>
          <cell r="D3136" t="str">
            <v>CH</v>
          </cell>
          <cell r="E3136">
            <v>11.92</v>
          </cell>
          <cell r="F3136">
            <v>0</v>
          </cell>
          <cell r="G3136">
            <v>11.92</v>
          </cell>
          <cell r="H3136">
            <v>0</v>
          </cell>
        </row>
        <row r="3137">
          <cell r="C3137" t="str">
            <v>MAQUINA SOLDA ARCO 375A DIESEL 33CV CHI NOTURNO EXCLUSIVE OPERADOR</v>
          </cell>
          <cell r="D3137" t="str">
            <v>CH</v>
          </cell>
          <cell r="E3137">
            <v>8.99</v>
          </cell>
          <cell r="F3137">
            <v>0</v>
          </cell>
          <cell r="G3137">
            <v>8.99</v>
          </cell>
          <cell r="H3137">
            <v>0</v>
          </cell>
        </row>
        <row r="3138">
          <cell r="C3138" t="str">
            <v>GRUPO DE SOLDAGEM BAMBOZZI 375-A - DEPRECIACAO</v>
          </cell>
          <cell r="D3138" t="str">
            <v>CH</v>
          </cell>
          <cell r="E3138">
            <v>9.86</v>
          </cell>
          <cell r="F3138">
            <v>0</v>
          </cell>
          <cell r="G3138">
            <v>9.86</v>
          </cell>
          <cell r="H3138">
            <v>0</v>
          </cell>
        </row>
        <row r="3139">
          <cell r="C3139" t="str">
            <v>GRUPO DE SOLDAGEM BAMBOZZI 375-A - MANUTENCAO</v>
          </cell>
          <cell r="D3139" t="str">
            <v>CH</v>
          </cell>
          <cell r="E3139">
            <v>4.93</v>
          </cell>
          <cell r="F3139">
            <v>0</v>
          </cell>
          <cell r="G3139">
            <v>4.93</v>
          </cell>
          <cell r="H3139">
            <v>0</v>
          </cell>
        </row>
        <row r="3140">
          <cell r="C3140" t="str">
            <v>GRUPO DE SOLDAGEM BAMBOZZI 375-A - CUSTOS COMBUSTIVEL + MATERIAL</v>
          </cell>
          <cell r="D3140" t="str">
            <v>CH</v>
          </cell>
          <cell r="E3140">
            <v>10.83</v>
          </cell>
          <cell r="F3140">
            <v>0</v>
          </cell>
          <cell r="G3140">
            <v>10.83</v>
          </cell>
          <cell r="H3140">
            <v>0</v>
          </cell>
        </row>
        <row r="3141">
          <cell r="C3141" t="str">
            <v>GRUPO DE SOLDAGEM BAMBOZZI 375-A - JUROS</v>
          </cell>
          <cell r="D3141" t="str">
            <v>CH</v>
          </cell>
          <cell r="E3141">
            <v>2.59</v>
          </cell>
          <cell r="F3141">
            <v>0</v>
          </cell>
          <cell r="G3141">
            <v>2.59</v>
          </cell>
          <cell r="H3141">
            <v>0</v>
          </cell>
        </row>
        <row r="3142">
          <cell r="C3142" t="str">
            <v>GRUPO DE SOLDAGEM BAMBOZZI 375 - A - CHP</v>
          </cell>
          <cell r="D3142" t="str">
            <v>CHP</v>
          </cell>
          <cell r="E3142">
            <v>28.21</v>
          </cell>
          <cell r="F3142">
            <v>11.84</v>
          </cell>
          <cell r="G3142">
            <v>40.049999999999997</v>
          </cell>
          <cell r="H3142">
            <v>1</v>
          </cell>
        </row>
        <row r="3143">
          <cell r="C3143" t="str">
            <v>GRUPO DE SOLDAGEM BAMBOZZI 375 - A - CHI</v>
          </cell>
          <cell r="D3143" t="str">
            <v>CHI</v>
          </cell>
          <cell r="E3143">
            <v>12.45</v>
          </cell>
          <cell r="F3143">
            <v>11.84</v>
          </cell>
          <cell r="G3143">
            <v>24.29</v>
          </cell>
          <cell r="H3143">
            <v>1</v>
          </cell>
        </row>
        <row r="3144">
          <cell r="C3144" t="str">
            <v>EXTRUSORA</v>
          </cell>
          <cell r="E3144" t="str">
            <v/>
          </cell>
          <cell r="F3144" t="str">
            <v/>
          </cell>
          <cell r="G3144" t="str">
            <v/>
          </cell>
        </row>
        <row r="3145">
          <cell r="C3145" t="str">
            <v>EXTRUSORA DE GUIAS E SARJETAS 14HP - CHP</v>
          </cell>
          <cell r="D3145" t="str">
            <v>CHP</v>
          </cell>
          <cell r="E3145">
            <v>15.66</v>
          </cell>
          <cell r="F3145">
            <v>0</v>
          </cell>
          <cell r="G3145">
            <v>15.66</v>
          </cell>
          <cell r="H3145">
            <v>0</v>
          </cell>
        </row>
        <row r="3146">
          <cell r="C3146" t="str">
            <v>EXTRUSORA DE GUIAS E SARJETAS 14HP - DEPRECIACAO</v>
          </cell>
          <cell r="D3146" t="str">
            <v>CH</v>
          </cell>
          <cell r="E3146">
            <v>5.89</v>
          </cell>
          <cell r="F3146">
            <v>0</v>
          </cell>
          <cell r="G3146">
            <v>5.89</v>
          </cell>
          <cell r="H3146">
            <v>0</v>
          </cell>
        </row>
        <row r="3147">
          <cell r="C3147" t="str">
            <v>EXTRUSORA DE GUIAS E SARJETAS 14HP - JUROS</v>
          </cell>
          <cell r="D3147" t="str">
            <v>CH</v>
          </cell>
          <cell r="E3147">
            <v>2.2200000000000002</v>
          </cell>
          <cell r="F3147">
            <v>0</v>
          </cell>
          <cell r="G3147">
            <v>2.2200000000000002</v>
          </cell>
          <cell r="H3147">
            <v>0</v>
          </cell>
        </row>
        <row r="3148">
          <cell r="C3148" t="str">
            <v>EXTRUSORA DE GUIAS E SARJETAS 14HP - MANUTENCAO</v>
          </cell>
          <cell r="D3148" t="str">
            <v>CH</v>
          </cell>
          <cell r="E3148">
            <v>2.94</v>
          </cell>
          <cell r="F3148">
            <v>0</v>
          </cell>
          <cell r="G3148">
            <v>2.94</v>
          </cell>
          <cell r="H3148">
            <v>0</v>
          </cell>
        </row>
        <row r="3149">
          <cell r="C3149" t="str">
            <v>EXTRUSORA DE GUIAS E SARJETAS 14HP - CUSTOS COM MATERIAL NA OPERACAO DIURNA</v>
          </cell>
          <cell r="D3149" t="str">
            <v>CH</v>
          </cell>
          <cell r="E3149">
            <v>4.6100000000000003</v>
          </cell>
          <cell r="F3149">
            <v>0</v>
          </cell>
          <cell r="G3149">
            <v>4.6100000000000003</v>
          </cell>
          <cell r="H3149">
            <v>0</v>
          </cell>
        </row>
        <row r="3150">
          <cell r="C3150" t="str">
            <v>LOCACAO DE EXTRUSORA DE GUIAS E SARJETAS SEM FORMAS, MOTOR DIESEL DE 1 4CV, EXCLUSIVE OPERADOR (CI)</v>
          </cell>
          <cell r="D3150" t="str">
            <v>CH</v>
          </cell>
          <cell r="E3150">
            <v>4.6500000000000004</v>
          </cell>
          <cell r="F3150">
            <v>0</v>
          </cell>
          <cell r="G3150">
            <v>4.6500000000000004</v>
          </cell>
          <cell r="H3150">
            <v>0</v>
          </cell>
        </row>
        <row r="3151">
          <cell r="C3151" t="str">
            <v>LOCACAO DE EXTRUSORA DE GUIAS E SARJETAS SEM FORMAS, MOTOR DIESEL DE 14CV, EXCLUSIVE OPERADOR (CP)</v>
          </cell>
          <cell r="D3151" t="str">
            <v>CH</v>
          </cell>
          <cell r="E3151">
            <v>11.92</v>
          </cell>
          <cell r="F3151">
            <v>0</v>
          </cell>
          <cell r="G3151">
            <v>11.92</v>
          </cell>
          <cell r="H3151">
            <v>0</v>
          </cell>
        </row>
        <row r="3152">
          <cell r="C3152" t="str">
            <v>BOMBAS</v>
          </cell>
          <cell r="E3152" t="str">
            <v/>
          </cell>
          <cell r="F3152" t="str">
            <v/>
          </cell>
          <cell r="G3152" t="str">
            <v/>
          </cell>
        </row>
        <row r="3153">
          <cell r="C3153" t="str">
            <v>BOMBA CENTRIFUGA C/ MOTOR ELETRICO TRIFASICO 1CV</v>
          </cell>
          <cell r="D3153" t="str">
            <v>UN</v>
          </cell>
          <cell r="E3153">
            <v>471.84</v>
          </cell>
          <cell r="F3153">
            <v>167.44</v>
          </cell>
          <cell r="G3153">
            <v>639.28</v>
          </cell>
          <cell r="H3153">
            <v>16</v>
          </cell>
        </row>
        <row r="3154">
          <cell r="C3154" t="str">
            <v>BOMBA CENTRIFUGA C/ MOTOR A GASOLINA 3,5CV - DEPRECIACAO E JUROS</v>
          </cell>
          <cell r="D3154" t="str">
            <v>CH</v>
          </cell>
          <cell r="E3154">
            <v>0.26</v>
          </cell>
          <cell r="F3154">
            <v>0</v>
          </cell>
          <cell r="G3154">
            <v>0.26</v>
          </cell>
          <cell r="H3154">
            <v>0</v>
          </cell>
        </row>
        <row r="3155">
          <cell r="C3155" t="str">
            <v>BOMBA CENTRIFUGA C/ MOTOR A GASOLINA 3,5CV - MANUTENCAO</v>
          </cell>
          <cell r="D3155" t="str">
            <v>CH</v>
          </cell>
          <cell r="E3155">
            <v>0.1</v>
          </cell>
          <cell r="F3155">
            <v>0</v>
          </cell>
          <cell r="G3155">
            <v>0.1</v>
          </cell>
          <cell r="H3155">
            <v>0</v>
          </cell>
        </row>
        <row r="3156">
          <cell r="C3156" t="str">
            <v>BOMBA ELETRICA TRIFASICA SUBMERSA 3CV PARA DRENAGEM - JUROS E DEPRECIACAO</v>
          </cell>
          <cell r="D3156" t="str">
            <v>CH</v>
          </cell>
          <cell r="E3156">
            <v>0.57999999999999996</v>
          </cell>
          <cell r="F3156">
            <v>0</v>
          </cell>
          <cell r="G3156">
            <v>0.57999999999999996</v>
          </cell>
          <cell r="H3156">
            <v>0</v>
          </cell>
        </row>
        <row r="3157">
          <cell r="C3157" t="str">
            <v>BOMBA ELETRICA SUBMERSA MONOFASICA 3CV - MANUTENCAO</v>
          </cell>
          <cell r="D3157" t="str">
            <v>CH</v>
          </cell>
          <cell r="E3157">
            <v>0.23</v>
          </cell>
          <cell r="F3157">
            <v>0</v>
          </cell>
          <cell r="G3157">
            <v>0.23</v>
          </cell>
          <cell r="H3157">
            <v>0</v>
          </cell>
        </row>
        <row r="3158">
          <cell r="C3158" t="str">
            <v>BOMBA ELETRICA SUBMERSA MONOFASICA 3CV - CHP DIURNO</v>
          </cell>
          <cell r="D3158" t="str">
            <v>CHP</v>
          </cell>
          <cell r="E3158">
            <v>1.45</v>
          </cell>
          <cell r="F3158">
            <v>0</v>
          </cell>
          <cell r="G3158">
            <v>1.45</v>
          </cell>
          <cell r="H3158">
            <v>0</v>
          </cell>
        </row>
        <row r="3159">
          <cell r="C3159" t="str">
            <v>BOMBA ELETRICA SUBMERSA MONOFASICA 3CV - MATERIAIS NA OPERACAO</v>
          </cell>
          <cell r="D3159" t="str">
            <v>CH</v>
          </cell>
          <cell r="E3159">
            <v>0.64</v>
          </cell>
          <cell r="F3159">
            <v>0</v>
          </cell>
          <cell r="G3159">
            <v>0.64</v>
          </cell>
          <cell r="H3159">
            <v>0</v>
          </cell>
        </row>
        <row r="3160">
          <cell r="C3160" t="str">
            <v>BOMBA SUBMERSIVEL TRIFASICA 1CV PARA DRENAGEM, DE ATM=8MCA E Q=21,6M3/H A ATM=14MCA A Q=7M3/H</v>
          </cell>
          <cell r="D3160" t="str">
            <v>UN</v>
          </cell>
          <cell r="E3160">
            <v>2316.14</v>
          </cell>
          <cell r="F3160">
            <v>154.58000000000001</v>
          </cell>
          <cell r="G3160">
            <v>2470.7199999999998</v>
          </cell>
          <cell r="H3160">
            <v>11.5</v>
          </cell>
        </row>
        <row r="3161">
          <cell r="C3161" t="str">
            <v>BOMBA RECALQUE D'AGUA TRIFASICA 10,0 HP</v>
          </cell>
          <cell r="D3161" t="str">
            <v>UN</v>
          </cell>
          <cell r="E3161">
            <v>2441.46</v>
          </cell>
          <cell r="F3161">
            <v>161.47</v>
          </cell>
          <cell r="G3161">
            <v>2602.9299999999998</v>
          </cell>
          <cell r="H3161">
            <v>12.2</v>
          </cell>
        </row>
        <row r="3162">
          <cell r="C3162" t="str">
            <v>BOMBA RECALQUE D'AGUA TRIFASICA 3,0 HP</v>
          </cell>
          <cell r="D3162" t="str">
            <v>UN</v>
          </cell>
          <cell r="E3162">
            <v>778.04</v>
          </cell>
          <cell r="F3162">
            <v>161.47</v>
          </cell>
          <cell r="G3162">
            <v>939.51</v>
          </cell>
          <cell r="H3162">
            <v>12.2</v>
          </cell>
        </row>
        <row r="3163">
          <cell r="C3163" t="str">
            <v>BOMBA RECALQUE D'AGUA DE ESTAGIOS TRIFASICA 2,0 HP</v>
          </cell>
          <cell r="D3163" t="str">
            <v>UN</v>
          </cell>
          <cell r="E3163">
            <v>1047.6500000000001</v>
          </cell>
          <cell r="F3163">
            <v>161.47</v>
          </cell>
          <cell r="G3163">
            <v>1209.1199999999999</v>
          </cell>
          <cell r="H3163">
            <v>12.2</v>
          </cell>
        </row>
        <row r="3164">
          <cell r="C3164" t="str">
            <v>BOMBA RECALQUE D'AGUA TRIFASICA 1,5 HP</v>
          </cell>
          <cell r="D3164" t="str">
            <v>UN</v>
          </cell>
          <cell r="E3164">
            <v>655.11</v>
          </cell>
          <cell r="F3164">
            <v>161.47</v>
          </cell>
          <cell r="G3164">
            <v>816.58</v>
          </cell>
          <cell r="H3164">
            <v>12.2</v>
          </cell>
        </row>
        <row r="3165">
          <cell r="C3165" t="str">
            <v>BOMBA RECALQUE D'AGUA TRIFASICA 0,5 HP</v>
          </cell>
          <cell r="D3165" t="str">
            <v>UN</v>
          </cell>
          <cell r="E3165">
            <v>340.87</v>
          </cell>
          <cell r="F3165">
            <v>161.47</v>
          </cell>
          <cell r="G3165">
            <v>502.34</v>
          </cell>
          <cell r="H3165">
            <v>12.2</v>
          </cell>
        </row>
        <row r="3166">
          <cell r="C3166" t="str">
            <v>BOMBA RECALQUE D'AGUA PREDIO 6 A 10 PAVTOS - 2UD</v>
          </cell>
          <cell r="D3166" t="str">
            <v>UN</v>
          </cell>
          <cell r="E3166">
            <v>2233.33</v>
          </cell>
          <cell r="F3166">
            <v>670.46</v>
          </cell>
          <cell r="G3166">
            <v>2903.79</v>
          </cell>
          <cell r="H3166">
            <v>57</v>
          </cell>
        </row>
        <row r="3167">
          <cell r="C3167" t="str">
            <v>BOMBA RECALQUE D'AGUA PREDIO 3 A 5 PAVTOS - 2UD</v>
          </cell>
          <cell r="D3167" t="str">
            <v>UN</v>
          </cell>
          <cell r="E3167">
            <v>1987.47</v>
          </cell>
          <cell r="F3167">
            <v>670.46</v>
          </cell>
          <cell r="G3167">
            <v>2657.93</v>
          </cell>
          <cell r="H3167">
            <v>57</v>
          </cell>
        </row>
        <row r="3168">
          <cell r="C3168" t="str">
            <v>CONJUNTO MOTOR - BOMBA DIESEL PARA DRENAGEM DE AGUA SUJA - 6HP - CHP</v>
          </cell>
          <cell r="D3168" t="str">
            <v>CHP</v>
          </cell>
          <cell r="E3168">
            <v>4</v>
          </cell>
          <cell r="F3168">
            <v>11.29</v>
          </cell>
          <cell r="G3168">
            <v>15.29</v>
          </cell>
          <cell r="H3168">
            <v>1</v>
          </cell>
        </row>
        <row r="3169">
          <cell r="C3169" t="str">
            <v>CONJUNTO MOTOR - BOMBA DIESEL PARA DRENAGEM DE AGUA SUJA - 6HP - CHI</v>
          </cell>
          <cell r="D3169" t="str">
            <v>CHI</v>
          </cell>
          <cell r="E3169">
            <v>0.32</v>
          </cell>
          <cell r="F3169">
            <v>11.29</v>
          </cell>
          <cell r="G3169">
            <v>11.61</v>
          </cell>
          <cell r="H3169">
            <v>1</v>
          </cell>
        </row>
        <row r="3170">
          <cell r="C3170" t="str">
            <v>CONJUNTO MOTOR - BOMBA DIESEL PARA DRENAGEM DE AGUA SUJA - 6HP - DEPRECIACAO</v>
          </cell>
          <cell r="D3170" t="str">
            <v>CH</v>
          </cell>
          <cell r="E3170">
            <v>0.2</v>
          </cell>
          <cell r="F3170">
            <v>0</v>
          </cell>
          <cell r="G3170">
            <v>0.2</v>
          </cell>
          <cell r="H3170">
            <v>0</v>
          </cell>
        </row>
        <row r="3171">
          <cell r="C3171" t="str">
            <v>CONJUNTO MOTOR - BOMBA DIESEL PARA DRENAGEM DE AGUA SUJA - 6HP - JUROS</v>
          </cell>
          <cell r="D3171" t="str">
            <v>CH</v>
          </cell>
          <cell r="E3171">
            <v>0.12</v>
          </cell>
          <cell r="F3171">
            <v>0</v>
          </cell>
          <cell r="G3171">
            <v>0.12</v>
          </cell>
          <cell r="H3171">
            <v>0</v>
          </cell>
        </row>
        <row r="3172">
          <cell r="C3172" t="str">
            <v>CONJUNTO MOTOR - BOMBA DIESEL PARA DRENAGEM DE AGUA SUJA - 6HP - MANUTENCAO</v>
          </cell>
          <cell r="D3172" t="str">
            <v>CH</v>
          </cell>
          <cell r="E3172">
            <v>0.19</v>
          </cell>
          <cell r="F3172">
            <v>0</v>
          </cell>
          <cell r="G3172">
            <v>0.19</v>
          </cell>
          <cell r="H3172">
            <v>0</v>
          </cell>
        </row>
        <row r="3173">
          <cell r="C3173" t="str">
            <v>CONJUNTO MOTOR - BOMBA DIESEL PARA DRENAGEM DE AGUA SUJA - 6HP - CUSTOS COM MATERIAL NA OPERACAO</v>
          </cell>
          <cell r="D3173" t="str">
            <v>CH</v>
          </cell>
          <cell r="E3173">
            <v>3.49</v>
          </cell>
          <cell r="F3173">
            <v>0</v>
          </cell>
          <cell r="G3173">
            <v>3.49</v>
          </cell>
          <cell r="H3173">
            <v>0</v>
          </cell>
        </row>
        <row r="3174">
          <cell r="C3174" t="str">
            <v>CONJUNTO MOTOR - BOMBA DIESEL PARA DRENAGEM DE AGUA SUJA - 6HP - MAO DE OBRA NA OPERACAO</v>
          </cell>
          <cell r="D3174" t="str">
            <v>CH</v>
          </cell>
          <cell r="E3174">
            <v>0</v>
          </cell>
          <cell r="F3174">
            <v>11.29</v>
          </cell>
          <cell r="G3174">
            <v>11.29</v>
          </cell>
          <cell r="H3174">
            <v>1</v>
          </cell>
        </row>
        <row r="3175">
          <cell r="C3175" t="str">
            <v>MOTO BOMBA SOBRE RODAS GAS DE 10,5CV A 3600RPM (CI) C/BOMBA CENTRIFUGA AUTO - ESCORVANTE DE ROTOR ABERTO BOCAIS DE 3" - EXCL OPERADOR</v>
          </cell>
          <cell r="D3175" t="str">
            <v>CH</v>
          </cell>
          <cell r="E3175">
            <v>2.2400000000000002</v>
          </cell>
          <cell r="F3175">
            <v>0</v>
          </cell>
          <cell r="G3175">
            <v>2.2400000000000002</v>
          </cell>
          <cell r="H3175">
            <v>0</v>
          </cell>
        </row>
        <row r="3176">
          <cell r="C3176" t="str">
            <v>MOTO BOMBA SOBRE RODAS GAS DE 10,5CV A 3600RPM (CP) C/BOMBA CENTRIFUGA AUTO - ESCORVANTE DE ROTOR ABERTO BOCAIS DE 3" - EXCL OPERADOR</v>
          </cell>
          <cell r="D3176" t="str">
            <v>CH</v>
          </cell>
          <cell r="E3176">
            <v>15.76</v>
          </cell>
          <cell r="F3176">
            <v>0</v>
          </cell>
          <cell r="G3176">
            <v>15.76</v>
          </cell>
          <cell r="H3176">
            <v>0</v>
          </cell>
        </row>
        <row r="3177">
          <cell r="C3177" t="str">
            <v>BOMBA C/MOTOR A GASOLINA AUTOESCORVANTE PARA AGUA SUJA - 3/4 HP MATERIAIS - OPERACAO</v>
          </cell>
          <cell r="D3177" t="str">
            <v>CH</v>
          </cell>
          <cell r="E3177">
            <v>3.31</v>
          </cell>
          <cell r="F3177">
            <v>0</v>
          </cell>
          <cell r="G3177">
            <v>3.31</v>
          </cell>
          <cell r="H3177">
            <v>0</v>
          </cell>
        </row>
        <row r="3178">
          <cell r="C3178" t="str">
            <v xml:space="preserve">BOMBA C/MOTOR A GASOLINA AUTOESCORVANTE P/AGUA SUJA 3/4HP - CHI DIURNA </v>
          </cell>
          <cell r="D3178" t="str">
            <v>CHI</v>
          </cell>
          <cell r="E3178">
            <v>0.26</v>
          </cell>
          <cell r="F3178">
            <v>0</v>
          </cell>
          <cell r="G3178">
            <v>0.26</v>
          </cell>
          <cell r="H3178">
            <v>0</v>
          </cell>
        </row>
        <row r="3179">
          <cell r="C3179" t="str">
            <v>BOMBA C/MOTOR A GASOLINA AUTOESCORVANTE PARA AGUA SUJA - 3/4 HP MANUTENCAO</v>
          </cell>
          <cell r="D3179" t="str">
            <v>CH</v>
          </cell>
          <cell r="E3179">
            <v>0.1</v>
          </cell>
          <cell r="F3179">
            <v>0</v>
          </cell>
          <cell r="G3179">
            <v>0.1</v>
          </cell>
          <cell r="H3179">
            <v>0</v>
          </cell>
        </row>
        <row r="3180">
          <cell r="C3180" t="str">
            <v>BOMBA C/MOTOR A GASOLINA AUTOESCORVANTE PARA AGUA SUJA - 3/4HP CHP DIURNA</v>
          </cell>
          <cell r="D3180" t="str">
            <v>CHP</v>
          </cell>
          <cell r="E3180">
            <v>3.67</v>
          </cell>
          <cell r="F3180">
            <v>0</v>
          </cell>
          <cell r="G3180">
            <v>3.67</v>
          </cell>
          <cell r="H3180">
            <v>0</v>
          </cell>
        </row>
        <row r="3181">
          <cell r="C3181" t="str">
            <v>COMPRESSOR</v>
          </cell>
          <cell r="E3181" t="str">
            <v/>
          </cell>
          <cell r="F3181" t="str">
            <v/>
          </cell>
          <cell r="G3181" t="str">
            <v/>
          </cell>
        </row>
        <row r="3182">
          <cell r="C3182" t="str">
            <v>COMPRESSOR DE AR REBOCAVEL, DESCARGA LIVRE EFETIVA 180PCM, PRESSAO DE TRABALHO 102 PSI, MOTOR A DIESEL 89CV - MANUTENCAO</v>
          </cell>
          <cell r="D3182" t="str">
            <v>CH</v>
          </cell>
          <cell r="E3182">
            <v>2.2999999999999998</v>
          </cell>
          <cell r="F3182">
            <v>0</v>
          </cell>
          <cell r="G3182">
            <v>2.2999999999999998</v>
          </cell>
          <cell r="H3182">
            <v>0</v>
          </cell>
        </row>
        <row r="3183">
          <cell r="C3183" t="str">
            <v>COMPRESSOR DE AR REBOCAVEL, DESCARGA LIVRE EFETIVA 180PCM, PRESSAO DE TRABALHO 102 PSI, MOTOR A DIESEL 89CV - MAO DE OBRA DIURNA NA OPERACAO</v>
          </cell>
          <cell r="D3183" t="str">
            <v>CH</v>
          </cell>
          <cell r="E3183">
            <v>0</v>
          </cell>
          <cell r="F3183">
            <v>8.39</v>
          </cell>
          <cell r="G3183">
            <v>8.39</v>
          </cell>
          <cell r="H3183">
            <v>1</v>
          </cell>
        </row>
        <row r="3184">
          <cell r="C3184" t="str">
            <v>COMPRESSOR DE AR REBOCAVEL, DESCARGA LIVRE EFETIVA 180PCM, PRESSAO DE TRABALHO 102 PSI, MOTOR A DIESEL 89CV - CUSTO HORARIO PRODUTIVO DIURNO</v>
          </cell>
          <cell r="D3184" t="str">
            <v>CHP</v>
          </cell>
          <cell r="E3184">
            <v>46.42</v>
          </cell>
          <cell r="F3184">
            <v>8.39</v>
          </cell>
          <cell r="G3184">
            <v>54.81</v>
          </cell>
          <cell r="H3184">
            <v>1</v>
          </cell>
        </row>
        <row r="3185">
          <cell r="C3185" t="str">
            <v>COMPRESSOR DE AR REBOCAVEL, DESCARGA LIVRE EFETIVA 180PCM, PRESSAO DE TRABALHO 102 PSI, MOTOR A DIESEL 89CV - CUSTO HORARIO IMPRODUTIVO DIURNO</v>
          </cell>
          <cell r="D3185" t="str">
            <v>CHI</v>
          </cell>
          <cell r="E3185">
            <v>11.29</v>
          </cell>
          <cell r="F3185">
            <v>8.39</v>
          </cell>
          <cell r="G3185">
            <v>19.68</v>
          </cell>
          <cell r="H3185">
            <v>1</v>
          </cell>
        </row>
        <row r="3186">
          <cell r="C3186" t="str">
            <v>COMPRESSOR DE AR REBOCAVEL, DESCARGA LIVRE EFETIVA 180PCM, PRESSAO DE TRABALHO 102 PSI, MOTOR A DIESEL 89CV - DEPRECIACAO E JUROS</v>
          </cell>
          <cell r="D3186" t="str">
            <v>CH</v>
          </cell>
          <cell r="E3186">
            <v>11.29</v>
          </cell>
          <cell r="F3186">
            <v>0</v>
          </cell>
          <cell r="G3186">
            <v>11.29</v>
          </cell>
          <cell r="H3186">
            <v>0</v>
          </cell>
        </row>
        <row r="3187">
          <cell r="C3187" t="str">
            <v>COMPRESSOR DE AR REBOCAVEL, DESCARGA LIVRE EFETIVA 180PCM, PRESSAO DE TRABALHO 102 PSI, MOTOR A DIESEL 89CV - CUSTO HORARIO DE MATERIAIS NA OPERACAO</v>
          </cell>
          <cell r="D3187" t="str">
            <v>CH</v>
          </cell>
          <cell r="E3187">
            <v>32.83</v>
          </cell>
          <cell r="F3187">
            <v>0</v>
          </cell>
          <cell r="G3187">
            <v>32.83</v>
          </cell>
          <cell r="H3187">
            <v>0</v>
          </cell>
        </row>
        <row r="3188">
          <cell r="C3188" t="str">
            <v>CUSTO HORARIO COM DEPRECIACAO E JUROS - COMPRESSOR ATLAS COPCO - XA80 170 PCM 80 HP</v>
          </cell>
          <cell r="D3188" t="str">
            <v>CH</v>
          </cell>
          <cell r="E3188">
            <v>11.29</v>
          </cell>
          <cell r="F3188">
            <v>0</v>
          </cell>
          <cell r="G3188">
            <v>11.29</v>
          </cell>
          <cell r="H3188">
            <v>0</v>
          </cell>
        </row>
        <row r="3189">
          <cell r="C3189" t="str">
            <v>CUSTO HORARIO COM MATERIAIS NA OPERACAO - COMPRESSOR ATLAS COPCO - XA 80 170 PCM 80 HP</v>
          </cell>
          <cell r="D3189" t="str">
            <v>CH</v>
          </cell>
          <cell r="E3189">
            <v>32.83</v>
          </cell>
          <cell r="F3189">
            <v>0</v>
          </cell>
          <cell r="G3189">
            <v>32.83</v>
          </cell>
          <cell r="H3189">
            <v>0</v>
          </cell>
        </row>
        <row r="3190">
          <cell r="C3190" t="str">
            <v>CUSTO HORARIO COM MANUTENCAO - COMPRESSOR ATLAS COPCO - XA80 170 PCM80 HP</v>
          </cell>
          <cell r="D3190" t="str">
            <v>CH</v>
          </cell>
          <cell r="E3190">
            <v>2.2999999999999998</v>
          </cell>
          <cell r="F3190">
            <v>0</v>
          </cell>
          <cell r="G3190">
            <v>2.2999999999999998</v>
          </cell>
          <cell r="H3190">
            <v>0</v>
          </cell>
        </row>
        <row r="3191">
          <cell r="C3191" t="str">
            <v>CUSTO HORARIO COM MAO DE OBRA NA OPERACAO DIURNA - COMPRESSOR ATLAS CO PCO - XA80 170 PCM 80 HP</v>
          </cell>
          <cell r="D3191" t="str">
            <v>CH</v>
          </cell>
          <cell r="E3191">
            <v>0</v>
          </cell>
          <cell r="F3191">
            <v>6.71</v>
          </cell>
          <cell r="G3191">
            <v>6.71</v>
          </cell>
          <cell r="H3191">
            <v>0</v>
          </cell>
        </row>
        <row r="3192">
          <cell r="C3192" t="str">
            <v>COMPRESSOR AR PORTATIL/REBOCAVEL DESC 170PCM DIESEL 40CV (CI) PRESSAO DE TRABALHO DE 102PSI - EXCL OPERADOR</v>
          </cell>
          <cell r="D3192" t="str">
            <v>CH</v>
          </cell>
          <cell r="E3192">
            <v>6.99</v>
          </cell>
          <cell r="F3192">
            <v>0</v>
          </cell>
          <cell r="G3192">
            <v>6.99</v>
          </cell>
          <cell r="H3192">
            <v>0</v>
          </cell>
        </row>
        <row r="3193">
          <cell r="C3193" t="str">
            <v>COMPRESSOR AR PORTATIL/REBOCAVEL DESC 170PCM DIESEL 40CV (CP) PRESSAO DE TRABALHO DE 102PSI - EXCL OPERADOR</v>
          </cell>
          <cell r="D3193" t="str">
            <v>CH</v>
          </cell>
          <cell r="E3193">
            <v>46.15</v>
          </cell>
          <cell r="F3193">
            <v>0</v>
          </cell>
          <cell r="G3193">
            <v>46.15</v>
          </cell>
          <cell r="H3193">
            <v>0</v>
          </cell>
        </row>
        <row r="3194">
          <cell r="C3194" t="str">
            <v>COMPRESSOR AR PORTATIL/REBOCAVEL DESC 170PCM DIESEL 40CV (CF) PRESSAO DE TRABALHO DE 102PSI - EXCL OPERADOR</v>
          </cell>
          <cell r="D3194" t="str">
            <v>CH</v>
          </cell>
          <cell r="E3194">
            <v>11.26</v>
          </cell>
          <cell r="F3194">
            <v>0</v>
          </cell>
          <cell r="G3194">
            <v>11.26</v>
          </cell>
          <cell r="H3194">
            <v>0</v>
          </cell>
        </row>
        <row r="3195">
          <cell r="C3195" t="str">
            <v>COMPRESSOR ATLAS COPCO - XA80 170 PCM 80 HP - CUSTO HORARIO PRODUTIVO DIURNO</v>
          </cell>
          <cell r="D3195" t="str">
            <v>CHP</v>
          </cell>
          <cell r="E3195">
            <v>46.42</v>
          </cell>
          <cell r="F3195">
            <v>6.71</v>
          </cell>
          <cell r="G3195">
            <v>53.13</v>
          </cell>
          <cell r="H3195">
            <v>0</v>
          </cell>
        </row>
        <row r="3196">
          <cell r="C3196" t="str">
            <v>COMPRESSOR ATLAS COPCO - XA80 170PCM 80 HP - CUSTO HORARIO IMPRODUTIVO DIURNO</v>
          </cell>
          <cell r="D3196" t="str">
            <v>CHI</v>
          </cell>
          <cell r="E3196">
            <v>11.29</v>
          </cell>
          <cell r="F3196">
            <v>6.71</v>
          </cell>
          <cell r="G3196">
            <v>18</v>
          </cell>
          <cell r="H3196">
            <v>0</v>
          </cell>
        </row>
        <row r="3197">
          <cell r="C3197" t="str">
            <v>COMPRESSOR DE 760PCM, MOTOR DIESEL 269HP, ATLAS COPCO, MOD XA360 SB, OU SIMILAR - CHP</v>
          </cell>
          <cell r="D3197" t="str">
            <v>CH</v>
          </cell>
          <cell r="E3197">
            <v>126.77</v>
          </cell>
          <cell r="F3197">
            <v>0</v>
          </cell>
          <cell r="G3197">
            <v>126.77</v>
          </cell>
          <cell r="H3197">
            <v>0</v>
          </cell>
        </row>
        <row r="3198">
          <cell r="C3198" t="str">
            <v>GERADORES</v>
          </cell>
          <cell r="E3198" t="str">
            <v/>
          </cell>
          <cell r="F3198" t="str">
            <v/>
          </cell>
          <cell r="G3198" t="str">
            <v/>
          </cell>
        </row>
        <row r="3199">
          <cell r="C3199" t="str">
            <v>GRUPO GERADOR 150/170 KVA MOTOR DIESEL - DEPRECIACAO</v>
          </cell>
          <cell r="D3199" t="str">
            <v>CH</v>
          </cell>
          <cell r="E3199">
            <v>5.48</v>
          </cell>
          <cell r="F3199">
            <v>0</v>
          </cell>
          <cell r="G3199">
            <v>5.48</v>
          </cell>
          <cell r="H3199">
            <v>0</v>
          </cell>
        </row>
        <row r="3200">
          <cell r="C3200" t="str">
            <v>GRUPO GERADOR 150/170 KVA MOTOR DIESEL - JUROS</v>
          </cell>
          <cell r="D3200" t="str">
            <v>CH</v>
          </cell>
          <cell r="E3200">
            <v>2.0699999999999998</v>
          </cell>
          <cell r="F3200">
            <v>0</v>
          </cell>
          <cell r="G3200">
            <v>2.0699999999999998</v>
          </cell>
          <cell r="H3200">
            <v>0</v>
          </cell>
        </row>
        <row r="3201">
          <cell r="C3201" t="str">
            <v>GRUPO GERADOR 150/170 KVA MOTOR DIESEL - MANUTENCAO</v>
          </cell>
          <cell r="D3201" t="str">
            <v>CH</v>
          </cell>
          <cell r="E3201">
            <v>2.74</v>
          </cell>
          <cell r="F3201">
            <v>0</v>
          </cell>
          <cell r="G3201">
            <v>2.74</v>
          </cell>
          <cell r="H3201">
            <v>0</v>
          </cell>
        </row>
        <row r="3202">
          <cell r="C3202" t="str">
            <v>GRUPO GERADOR 150/170 KVA MOTOR DIESEL - MATERIAL NA OPERACAO</v>
          </cell>
          <cell r="D3202" t="str">
            <v>CH</v>
          </cell>
          <cell r="E3202">
            <v>68.95</v>
          </cell>
          <cell r="F3202">
            <v>0</v>
          </cell>
          <cell r="G3202">
            <v>68.95</v>
          </cell>
          <cell r="H3202">
            <v>0</v>
          </cell>
        </row>
        <row r="3203">
          <cell r="C3203" t="str">
            <v>GRUPO GERADOR 150/170 KVA MOTOR DIESEL - UTILIZACAO OPERATIVA</v>
          </cell>
          <cell r="D3203" t="str">
            <v>CHP</v>
          </cell>
          <cell r="E3203">
            <v>79.239999999999995</v>
          </cell>
          <cell r="F3203">
            <v>0</v>
          </cell>
          <cell r="G3203">
            <v>79.239999999999995</v>
          </cell>
          <cell r="H3203">
            <v>0</v>
          </cell>
        </row>
        <row r="3204">
          <cell r="C3204" t="str">
            <v>GRUPO GERADOR 40 KVA MOTOR DIESEL - DEPRECIACAO E JUROS</v>
          </cell>
          <cell r="D3204" t="str">
            <v>CH</v>
          </cell>
          <cell r="E3204">
            <v>2.5</v>
          </cell>
          <cell r="F3204">
            <v>0</v>
          </cell>
          <cell r="G3204">
            <v>2.5</v>
          </cell>
          <cell r="H3204">
            <v>0</v>
          </cell>
        </row>
        <row r="3205">
          <cell r="C3205" t="str">
            <v>GRUPO GERADOR 40 KVA MOTOR DIESEL - MANUTENCAO</v>
          </cell>
          <cell r="D3205" t="str">
            <v>CH</v>
          </cell>
          <cell r="E3205">
            <v>0.88</v>
          </cell>
          <cell r="F3205">
            <v>0</v>
          </cell>
          <cell r="G3205">
            <v>0.88</v>
          </cell>
          <cell r="H3205">
            <v>0</v>
          </cell>
        </row>
        <row r="3206">
          <cell r="C3206" t="str">
            <v>GRUPO GERADOR 40 KVA MOTOR DIESEL - MATERIAL NA OPERACAO</v>
          </cell>
          <cell r="D3206" t="str">
            <v>CH</v>
          </cell>
          <cell r="E3206">
            <v>22.57</v>
          </cell>
          <cell r="F3206">
            <v>0</v>
          </cell>
          <cell r="G3206">
            <v>22.57</v>
          </cell>
          <cell r="H3206">
            <v>0</v>
          </cell>
        </row>
        <row r="3207">
          <cell r="C3207" t="str">
            <v>GRUPO GERADOR 40 KVA MOTOR DIESEL - UTILIZACAO OPERATIVA</v>
          </cell>
          <cell r="D3207" t="str">
            <v>CHP</v>
          </cell>
          <cell r="E3207">
            <v>25.95</v>
          </cell>
          <cell r="F3207">
            <v>0</v>
          </cell>
          <cell r="G3207">
            <v>25.95</v>
          </cell>
          <cell r="H3207">
            <v>0</v>
          </cell>
        </row>
        <row r="3208">
          <cell r="C3208" t="str">
            <v>DEPRECIAO E JUROS - GRUPO GERADOR 150 KVA</v>
          </cell>
          <cell r="D3208" t="str">
            <v>CH</v>
          </cell>
          <cell r="E3208">
            <v>4.66</v>
          </cell>
          <cell r="F3208">
            <v>0</v>
          </cell>
          <cell r="G3208">
            <v>4.66</v>
          </cell>
          <cell r="H3208">
            <v>0</v>
          </cell>
        </row>
        <row r="3209">
          <cell r="C3209" t="str">
            <v>MANUTENCAO - GRUPO GERADOR 150 KVA</v>
          </cell>
          <cell r="D3209" t="str">
            <v>CH</v>
          </cell>
          <cell r="E3209">
            <v>1.65</v>
          </cell>
          <cell r="F3209">
            <v>0</v>
          </cell>
          <cell r="G3209">
            <v>1.65</v>
          </cell>
          <cell r="H3209">
            <v>0</v>
          </cell>
        </row>
        <row r="3210">
          <cell r="C3210" t="str">
            <v>CUSTOS C/MATERIAL OPERACAO - GRUPO GERADOR 150 KVA</v>
          </cell>
          <cell r="D3210" t="str">
            <v>CH</v>
          </cell>
          <cell r="E3210">
            <v>73.87</v>
          </cell>
          <cell r="F3210">
            <v>0</v>
          </cell>
          <cell r="G3210">
            <v>73.87</v>
          </cell>
          <cell r="H3210">
            <v>0</v>
          </cell>
        </row>
        <row r="3211">
          <cell r="C3211" t="str">
            <v>GRUPO GERADOR TRANSPORTAVEL SOBRE RODAS 60/66KVA (CP) DIESEL 85CV(1.800RPM) - EXCL OPERADOR</v>
          </cell>
          <cell r="D3211" t="str">
            <v>CH</v>
          </cell>
          <cell r="E3211">
            <v>45.88</v>
          </cell>
          <cell r="F3211">
            <v>0</v>
          </cell>
          <cell r="G3211">
            <v>45.88</v>
          </cell>
          <cell r="H3211">
            <v>0</v>
          </cell>
        </row>
        <row r="3212">
          <cell r="C3212" t="str">
            <v>GRUPO GERADOR C/POTENCIA 1450W/110V C.A OU 12V C.C. (CI) GAS 3,4HP (3.600RPM) DE 4 TEMPOS REFRIGERACAO A AR - EXCL OPERADOR</v>
          </cell>
          <cell r="D3212" t="str">
            <v>CH</v>
          </cell>
          <cell r="E3212">
            <v>0.38</v>
          </cell>
          <cell r="F3212">
            <v>0</v>
          </cell>
          <cell r="G3212">
            <v>0.38</v>
          </cell>
          <cell r="H3212">
            <v>0</v>
          </cell>
        </row>
        <row r="3213">
          <cell r="C3213" t="str">
            <v>GRUPO GERADOR ESTACIONARIO C/ALTERNADOR 125/145KVA (CP) DIESEL 165CV EXCL OPERADOR</v>
          </cell>
          <cell r="D3213" t="str">
            <v>CH</v>
          </cell>
          <cell r="E3213">
            <v>94.94</v>
          </cell>
          <cell r="F3213">
            <v>0</v>
          </cell>
          <cell r="G3213">
            <v>94.94</v>
          </cell>
          <cell r="H3213">
            <v>0</v>
          </cell>
        </row>
        <row r="3214">
          <cell r="C3214" t="str">
            <v>GRUPO GERADOR C/POTENCIA 1450W/110V C.A OU 12V C.C. (CP) GAS 3,4HP REFRIGERADO A AR - EXCL OPERADOR</v>
          </cell>
          <cell r="D3214" t="str">
            <v>CH</v>
          </cell>
          <cell r="E3214">
            <v>6.72</v>
          </cell>
          <cell r="F3214">
            <v>0</v>
          </cell>
          <cell r="G3214">
            <v>6.72</v>
          </cell>
          <cell r="H3214">
            <v>0</v>
          </cell>
        </row>
        <row r="3215">
          <cell r="C3215" t="str">
            <v>GRUPO GERADOR 150 KVA - CHI</v>
          </cell>
          <cell r="D3215" t="str">
            <v>CHI</v>
          </cell>
          <cell r="E3215">
            <v>4.66</v>
          </cell>
          <cell r="F3215">
            <v>0</v>
          </cell>
          <cell r="G3215">
            <v>4.66</v>
          </cell>
          <cell r="H3215">
            <v>0</v>
          </cell>
        </row>
        <row r="3216">
          <cell r="C3216" t="str">
            <v>GRUPO GERADOR 150 KVA - CHP</v>
          </cell>
          <cell r="D3216" t="str">
            <v>CHP</v>
          </cell>
          <cell r="E3216">
            <v>80.180000000000007</v>
          </cell>
          <cell r="F3216">
            <v>0</v>
          </cell>
          <cell r="G3216">
            <v>80.180000000000007</v>
          </cell>
          <cell r="H3216">
            <v>0</v>
          </cell>
        </row>
        <row r="3217">
          <cell r="C3217" t="str">
            <v>GRUPO GERADOR TRANSPORTAVEL SOBRE RODAS 60/66KVA (CF) DIESEL 85CV EXCL OPERADOR</v>
          </cell>
          <cell r="D3217" t="str">
            <v>CH</v>
          </cell>
          <cell r="E3217">
            <v>3.91</v>
          </cell>
          <cell r="F3217">
            <v>0</v>
          </cell>
          <cell r="G3217">
            <v>3.91</v>
          </cell>
          <cell r="H3217">
            <v>0</v>
          </cell>
        </row>
        <row r="3218">
          <cell r="C3218" t="str">
            <v>GRUPO GERADOR ESTACIONARIO C/ALTERNADOR 125/145KVA (CI) DIESEL 165CV EXCL OPERADOR</v>
          </cell>
          <cell r="D3218" t="str">
            <v>CH</v>
          </cell>
          <cell r="E3218">
            <v>5.8</v>
          </cell>
          <cell r="F3218">
            <v>0</v>
          </cell>
          <cell r="G3218">
            <v>5.8</v>
          </cell>
          <cell r="H3218">
            <v>0</v>
          </cell>
        </row>
        <row r="3219">
          <cell r="C3219" t="str">
            <v>VEÍCULO UTILITARIO</v>
          </cell>
          <cell r="E3219" t="str">
            <v/>
          </cell>
          <cell r="F3219" t="str">
            <v/>
          </cell>
          <cell r="G3219" t="str">
            <v/>
          </cell>
        </row>
        <row r="3220">
          <cell r="C3220" t="str">
            <v>MAO DE OBRA OPERACAO DIURNA - VEICULO LEVE</v>
          </cell>
          <cell r="D3220" t="str">
            <v>CH</v>
          </cell>
          <cell r="E3220">
            <v>0</v>
          </cell>
          <cell r="F3220">
            <v>10.93</v>
          </cell>
          <cell r="G3220">
            <v>10.93</v>
          </cell>
          <cell r="H3220">
            <v>1</v>
          </cell>
        </row>
        <row r="3221">
          <cell r="C3221" t="str">
            <v>VEICULO UTILITARIO TIPO PICK-UP A GASOLINA COM 56,8CV - CHP</v>
          </cell>
          <cell r="D3221" t="str">
            <v>CHP</v>
          </cell>
          <cell r="E3221">
            <v>64.8</v>
          </cell>
          <cell r="F3221">
            <v>10.93</v>
          </cell>
          <cell r="G3221">
            <v>75.73</v>
          </cell>
          <cell r="H3221">
            <v>1</v>
          </cell>
        </row>
        <row r="3222">
          <cell r="C3222" t="str">
            <v>VEICULO UTILITARIO TIPO PICK-UP A GASOLINA COM 56,8CV - DEPRECIACAO</v>
          </cell>
          <cell r="D3222" t="str">
            <v>CH</v>
          </cell>
          <cell r="E3222">
            <v>4.13</v>
          </cell>
          <cell r="F3222">
            <v>0</v>
          </cell>
          <cell r="G3222">
            <v>4.13</v>
          </cell>
          <cell r="H3222">
            <v>0</v>
          </cell>
        </row>
        <row r="3223">
          <cell r="C3223" t="str">
            <v>VEICULO UTILITARIO TIPO PICK-UP A GASOLINA COM 56,8CV - JUROS</v>
          </cell>
          <cell r="D3223" t="str">
            <v>CH</v>
          </cell>
          <cell r="E3223">
            <v>1.74</v>
          </cell>
          <cell r="F3223">
            <v>0</v>
          </cell>
          <cell r="G3223">
            <v>1.74</v>
          </cell>
          <cell r="H3223">
            <v>0</v>
          </cell>
        </row>
        <row r="3224">
          <cell r="C3224" t="str">
            <v>VEICULO UTILITARIO TIPO PICK-UP A GASOLINA COM 56,8CV - MANUTENCAO</v>
          </cell>
          <cell r="D3224" t="str">
            <v>CH</v>
          </cell>
          <cell r="E3224">
            <v>3.41</v>
          </cell>
          <cell r="F3224">
            <v>0</v>
          </cell>
          <cell r="G3224">
            <v>3.41</v>
          </cell>
          <cell r="H3224">
            <v>0</v>
          </cell>
        </row>
        <row r="3225">
          <cell r="C3225" t="str">
            <v>VEICULO UTILITARIO TIPO PICK-UP A GASOLINA COM 56,8CV - CUSTOS C/MATERIAL NA OPERACAO</v>
          </cell>
          <cell r="D3225" t="str">
            <v>CH</v>
          </cell>
          <cell r="E3225">
            <v>55.52</v>
          </cell>
          <cell r="F3225">
            <v>0</v>
          </cell>
          <cell r="G3225">
            <v>55.52</v>
          </cell>
          <cell r="H3225">
            <v>0</v>
          </cell>
        </row>
        <row r="3226">
          <cell r="C3226" t="str">
            <v>TALHA E TROLEY MANUAL</v>
          </cell>
          <cell r="E3226" t="str">
            <v/>
          </cell>
          <cell r="F3226" t="str">
            <v/>
          </cell>
          <cell r="G3226" t="str">
            <v/>
          </cell>
        </row>
        <row r="3227">
          <cell r="C3227" t="str">
            <v>FORNECIMENTO E INSTALACAO DE TALHA E TROLEY MANUAL DE 1 TONELADA</v>
          </cell>
          <cell r="D3227" t="str">
            <v>UN</v>
          </cell>
          <cell r="E3227">
            <v>953.86</v>
          </cell>
          <cell r="F3227">
            <v>68.64</v>
          </cell>
          <cell r="G3227">
            <v>1022.5</v>
          </cell>
          <cell r="H3227">
            <v>6</v>
          </cell>
        </row>
        <row r="3228">
          <cell r="C3228" t="str">
            <v>TALHA MANUAL- CUSTO HORARIO PRODUTIVO</v>
          </cell>
          <cell r="D3228" t="str">
            <v>CHP</v>
          </cell>
          <cell r="E3228">
            <v>0.31</v>
          </cell>
          <cell r="F3228">
            <v>0</v>
          </cell>
          <cell r="G3228">
            <v>0.31</v>
          </cell>
          <cell r="H3228">
            <v>0</v>
          </cell>
        </row>
        <row r="3229">
          <cell r="C3229" t="str">
            <v>GUINDASTES E LANCAS ELEVATORIAS</v>
          </cell>
          <cell r="E3229" t="str">
            <v/>
          </cell>
          <cell r="F3229" t="str">
            <v/>
          </cell>
          <cell r="G3229" t="str">
            <v/>
          </cell>
        </row>
        <row r="3230">
          <cell r="C3230" t="str">
            <v>GUINDAUTO (CI) CAP.3,5 TON., MONTADO SOBRE CAMINHAO TOCO (EXCL.  CAMINHAO) APROX.2,0M DE ALCANCE HORIZONTAL, 7,0 NA VERTICAL. EXCL. OPERADOR.</v>
          </cell>
          <cell r="D3230" t="str">
            <v>CH</v>
          </cell>
          <cell r="E3230">
            <v>3.47</v>
          </cell>
          <cell r="F3230">
            <v>16.78</v>
          </cell>
          <cell r="G3230">
            <v>20.25</v>
          </cell>
          <cell r="H3230">
            <v>2</v>
          </cell>
        </row>
        <row r="3231">
          <cell r="C3231" t="str">
            <v>GUINDAUTO (CP) CARGA MAX 3,25T (A 2M) E 1,62T (A 4M), ALTURA MAX = 6,6 M, MONTADO SOBRE CAMINHAO TOCO (EXCL. CAMINHAO E OPERADOR).</v>
          </cell>
          <cell r="D3231" t="str">
            <v>CH</v>
          </cell>
          <cell r="E3231">
            <v>6.15</v>
          </cell>
          <cell r="F3231">
            <v>16.78</v>
          </cell>
          <cell r="G3231">
            <v>22.93</v>
          </cell>
          <cell r="H3231">
            <v>2</v>
          </cell>
        </row>
        <row r="3232">
          <cell r="C3232" t="str">
            <v>CUSTO HORARIO C/ DEPRECIACAO E JUROS - GUINCHO 8 T MUNCK - 640/18S/ CAMINHAO MERCEDES BENZ 1418/51 184 HP</v>
          </cell>
          <cell r="D3232" t="str">
            <v>CH</v>
          </cell>
          <cell r="E3232">
            <v>7.58</v>
          </cell>
          <cell r="F3232">
            <v>0</v>
          </cell>
          <cell r="G3232">
            <v>7.58</v>
          </cell>
          <cell r="H3232">
            <v>0</v>
          </cell>
        </row>
        <row r="3233">
          <cell r="C3233" t="str">
            <v>CUSTO HORARIO C/ MANUTENCAO - GUINCHO 8 T MUNCK - 640/18 S/ CAMINHAOMERCEDES BENZ 1418/51 184 HP</v>
          </cell>
          <cell r="D3233" t="str">
            <v>CH</v>
          </cell>
          <cell r="E3233">
            <v>3.77</v>
          </cell>
          <cell r="F3233">
            <v>0</v>
          </cell>
          <cell r="G3233">
            <v>3.77</v>
          </cell>
          <cell r="H3233">
            <v>0</v>
          </cell>
        </row>
        <row r="3234">
          <cell r="C3234" t="str">
            <v>CUSTO HORARIO C/ MATERIAIS NA OPERACAO - GUINCHO 8 T MUNCK - 640/18S/ CAMINHAO MERCEDES BENZ 1418/51 184 HP</v>
          </cell>
          <cell r="D3234" t="str">
            <v>CH</v>
          </cell>
          <cell r="E3234">
            <v>69.77</v>
          </cell>
          <cell r="F3234">
            <v>0</v>
          </cell>
          <cell r="G3234">
            <v>69.77</v>
          </cell>
          <cell r="H3234">
            <v>0</v>
          </cell>
        </row>
        <row r="3235">
          <cell r="C3235" t="str">
            <v>GUINDASTE MUNK 640/18 - 8T S/CAMINHAO MERCE - DES BENZ 1418/51 - 184 HP - CUSTO HORARIO PRODUTIVO</v>
          </cell>
          <cell r="D3235" t="str">
            <v>CH</v>
          </cell>
          <cell r="E3235">
            <v>87.7</v>
          </cell>
          <cell r="F3235">
            <v>8.8000000000000007</v>
          </cell>
          <cell r="G3235">
            <v>96.5</v>
          </cell>
          <cell r="H3235">
            <v>0</v>
          </cell>
        </row>
        <row r="3236">
          <cell r="C3236" t="str">
            <v>GUINCHO 8 T MUNCK - 640/18 SEM CAMINH AO MERCEDES BENZ 1418/51 184 HP - CUSTO HORARIO PRODUTIVO DIURNO</v>
          </cell>
          <cell r="D3236" t="str">
            <v>CHP</v>
          </cell>
          <cell r="E3236">
            <v>81.12</v>
          </cell>
          <cell r="F3236">
            <v>11</v>
          </cell>
          <cell r="G3236">
            <v>92.12</v>
          </cell>
          <cell r="H3236">
            <v>1</v>
          </cell>
        </row>
        <row r="3237">
          <cell r="C3237" t="str">
            <v>CUSTO HORARIO C/ DEPRECIACAO E JUROS - GUINDASTE AUTOPROPELIDO MADAL - MD 10 A 45 HP</v>
          </cell>
          <cell r="D3237" t="str">
            <v>CH</v>
          </cell>
          <cell r="E3237">
            <v>29.82</v>
          </cell>
          <cell r="F3237">
            <v>0</v>
          </cell>
          <cell r="G3237">
            <v>29.82</v>
          </cell>
          <cell r="H3237">
            <v>0</v>
          </cell>
        </row>
        <row r="3238">
          <cell r="C3238" t="str">
            <v>CUSTO HORARIO C/ MANUTENCAO - GUINDASTE AUTOPROPELIDO MADAL - MD 10A 45 HP</v>
          </cell>
          <cell r="D3238" t="str">
            <v>CH</v>
          </cell>
          <cell r="E3238">
            <v>17.48</v>
          </cell>
          <cell r="F3238">
            <v>0</v>
          </cell>
          <cell r="G3238">
            <v>17.48</v>
          </cell>
          <cell r="H3238">
            <v>0</v>
          </cell>
        </row>
        <row r="3239">
          <cell r="C3239" t="str">
            <v>CUSTO HORARIO C/ MATERIAIS NA OPERACAO - GUINDASTE AUTOPROPELIDO MADAL - MD 10A 45 HP</v>
          </cell>
          <cell r="D3239" t="str">
            <v>CH</v>
          </cell>
          <cell r="E3239">
            <v>18.47</v>
          </cell>
          <cell r="F3239">
            <v>0</v>
          </cell>
          <cell r="G3239">
            <v>18.47</v>
          </cell>
          <cell r="H3239">
            <v>0</v>
          </cell>
        </row>
        <row r="3240">
          <cell r="C3240" t="str">
            <v>GUINDASTE AUTOPROPELIDO MADAL - MD 10A 45 HP - CUSTO HORARIO PRODUTIVO DIURNO</v>
          </cell>
          <cell r="D3240" t="str">
            <v>CHP</v>
          </cell>
          <cell r="E3240">
            <v>65.77</v>
          </cell>
          <cell r="F3240">
            <v>11</v>
          </cell>
          <cell r="G3240">
            <v>76.77</v>
          </cell>
          <cell r="H3240">
            <v>1</v>
          </cell>
        </row>
        <row r="3241">
          <cell r="C3241" t="str">
            <v>GUINDASTE MUNK COM CESTO, CARGA MAXIMA 5,75T (A 2M) E 2,3T ( A 5M), ALTURA MAXIMA = 7,9M, MONTADO SOBRE CAMINHAO DE CARROCERIA FORD 162HP - MANUTENCAO</v>
          </cell>
          <cell r="D3241" t="str">
            <v>CH</v>
          </cell>
          <cell r="E3241">
            <v>14.18</v>
          </cell>
          <cell r="F3241">
            <v>0</v>
          </cell>
          <cell r="G3241">
            <v>14.18</v>
          </cell>
          <cell r="H3241">
            <v>0</v>
          </cell>
        </row>
        <row r="3242">
          <cell r="C3242" t="str">
            <v>GUINDASTE MUNK COM CESTO, CARGA MAXIMA 5,75T (A 2M) E 2,3T ( A 5M), ALTURA MAXIMA = 7,9M, MONTADO SOBRE CAMINHAO DE CARROCERIA 162HP - CHP DIURNO</v>
          </cell>
          <cell r="D3242" t="str">
            <v>CHP</v>
          </cell>
          <cell r="E3242">
            <v>93.46</v>
          </cell>
          <cell r="F3242">
            <v>11</v>
          </cell>
          <cell r="G3242">
            <v>104.46</v>
          </cell>
          <cell r="H3242">
            <v>1</v>
          </cell>
        </row>
        <row r="3243">
          <cell r="C3243" t="str">
            <v>GUINDASTE MUNK COM CESTO, CARGA MAXIMA 5,75T (A 2M) E 2,3T ( A 5M), ALTURA MAXIMA = 7,9M, MONTADO SOBRE CAMINHAO DE CARROCERIA 162HP - CHP NOTURNO</v>
          </cell>
          <cell r="D3243" t="str">
            <v>CHP - N</v>
          </cell>
          <cell r="E3243">
            <v>93.46</v>
          </cell>
          <cell r="F3243">
            <v>13.2</v>
          </cell>
          <cell r="G3243">
            <v>106.66</v>
          </cell>
          <cell r="H3243">
            <v>1.2</v>
          </cell>
        </row>
        <row r="3244">
          <cell r="C3244" t="str">
            <v>GUINDASTE MUNK COM CESTO, CARGA MAXIMA 5,75T (A 2M) E 2,3T ( A 5M), ALTURA MAXIMA = 7,9M, MONTADO SOBRE CAMINHAO DE CARROCERIA 162HP - CHIDIURNO</v>
          </cell>
          <cell r="D3244" t="str">
            <v>CHI</v>
          </cell>
          <cell r="E3244">
            <v>25.93</v>
          </cell>
          <cell r="F3244">
            <v>11</v>
          </cell>
          <cell r="G3244">
            <v>36.93</v>
          </cell>
          <cell r="H3244">
            <v>1</v>
          </cell>
        </row>
        <row r="3245">
          <cell r="C3245" t="str">
            <v>GUINDASTE MUNK COM CESTO, CARGA MAXIMA 5,75T (A 2M) E 2,3T ( A 5M), ALTURA MAXIMA = 7,9M, MONTADO SOBRE CAMINHAO DE CARROCERIA 162HP - CHINOTURNO</v>
          </cell>
          <cell r="D3245" t="str">
            <v>CHI - N</v>
          </cell>
          <cell r="E3245">
            <v>25.93</v>
          </cell>
          <cell r="F3245">
            <v>13.2</v>
          </cell>
          <cell r="G3245">
            <v>39.130000000000003</v>
          </cell>
          <cell r="H3245">
            <v>1.2</v>
          </cell>
        </row>
        <row r="3246">
          <cell r="C3246" t="str">
            <v>GUINDASTE MUNK COM CESTO, CARGA MAXIMA 5,75T (A 2M) E 2,3T ( A 5M), ALTURA MAXIMA = 7,9M, MONTADO SOBRE CAMINHAO DE CARROCERIA 162HP - DEPRECIACAO E JUROS</v>
          </cell>
          <cell r="D3246" t="str">
            <v>CH</v>
          </cell>
          <cell r="E3246">
            <v>25.93</v>
          </cell>
          <cell r="F3246">
            <v>0</v>
          </cell>
          <cell r="G3246">
            <v>25.93</v>
          </cell>
          <cell r="H3246">
            <v>0</v>
          </cell>
        </row>
        <row r="3247">
          <cell r="C3247" t="str">
            <v>GUINDASTE MUNK COM CESTO, CARGA MAXIMA 5,75T (A 2M) E 2,3T ( A 5M), ALTURA MAXIMA = 7,9M, MONTADO SOBRE CAMINHAO DE CARROCERIA 162HP - CUSTO COM MATERIAIS NA OPERACAO</v>
          </cell>
          <cell r="D3247" t="str">
            <v>CH</v>
          </cell>
          <cell r="E3247">
            <v>53.35</v>
          </cell>
          <cell r="F3247">
            <v>0</v>
          </cell>
          <cell r="G3247">
            <v>53.35</v>
          </cell>
          <cell r="H3247">
            <v>0</v>
          </cell>
        </row>
        <row r="3248">
          <cell r="C3248" t="str">
            <v>GUINDASTE MUNK COM CESTO, CARGA MAXIMA 5,75T (A 2M) E 2,3T ( A 5M), ALTURA MAXIMA = 7,9M, MONTADO SOBRE CAMINHAO DE CARROCERIA FORD 162HP - CUSTO COM MAO - DE - 0BRA NA OPERACAO DIURNA</v>
          </cell>
          <cell r="D3248" t="str">
            <v>CH</v>
          </cell>
          <cell r="E3248">
            <v>0</v>
          </cell>
          <cell r="F3248">
            <v>11</v>
          </cell>
          <cell r="G3248">
            <v>11</v>
          </cell>
          <cell r="H3248">
            <v>1</v>
          </cell>
        </row>
        <row r="3249">
          <cell r="C3249" t="str">
            <v>GUINDASTE MUNK COM CESTO, CARGA MAXIMA 5,75T (A 2M) E 2,3T ( A 5M), ALTURA MAXIMA = 7,9M, MONTADO SOBRE CAMINHAO DE CARROCERIA FORD 162HP - CUSTO C/MAO - DE - 0BRA NA OPERCAO NOTURNA</v>
          </cell>
          <cell r="D3249" t="str">
            <v>CH</v>
          </cell>
          <cell r="E3249">
            <v>0</v>
          </cell>
          <cell r="F3249">
            <v>13.2</v>
          </cell>
          <cell r="G3249">
            <v>13.2</v>
          </cell>
          <cell r="H3249">
            <v>1.2</v>
          </cell>
        </row>
        <row r="3250">
          <cell r="C3250" t="str">
            <v>GUINDASTE MADAL MD - 10A - DEPRECIACAO</v>
          </cell>
          <cell r="D3250" t="str">
            <v>CH</v>
          </cell>
          <cell r="E3250">
            <v>24.78</v>
          </cell>
          <cell r="F3250">
            <v>0</v>
          </cell>
          <cell r="G3250">
            <v>24.78</v>
          </cell>
          <cell r="H3250">
            <v>0</v>
          </cell>
        </row>
        <row r="3251">
          <cell r="C3251" t="str">
            <v>GUINDASTE MADAL MD - 10A - JUROS</v>
          </cell>
          <cell r="D3251" t="str">
            <v>CH</v>
          </cell>
          <cell r="E3251">
            <v>10.46</v>
          </cell>
          <cell r="F3251">
            <v>0</v>
          </cell>
          <cell r="G3251">
            <v>10.46</v>
          </cell>
          <cell r="H3251">
            <v>0</v>
          </cell>
        </row>
        <row r="3252">
          <cell r="C3252" t="str">
            <v xml:space="preserve">GUINDASTE MADAL MD - 10A - MANUTENCAO </v>
          </cell>
          <cell r="D3252" t="str">
            <v>CH</v>
          </cell>
          <cell r="E3252">
            <v>20.420000000000002</v>
          </cell>
          <cell r="F3252">
            <v>0</v>
          </cell>
          <cell r="G3252">
            <v>20.420000000000002</v>
          </cell>
          <cell r="H3252">
            <v>0</v>
          </cell>
        </row>
        <row r="3253">
          <cell r="C3253" t="str">
            <v>GUINDASTE MADAL MD - 10A - CUSTOS COMBUSTIVEL + MATERIAL NA OPERACAO</v>
          </cell>
          <cell r="D3253" t="str">
            <v>CH</v>
          </cell>
          <cell r="E3253">
            <v>36.869999999999997</v>
          </cell>
          <cell r="F3253">
            <v>0</v>
          </cell>
          <cell r="G3253">
            <v>36.869999999999997</v>
          </cell>
          <cell r="H3253">
            <v>0</v>
          </cell>
        </row>
        <row r="3254">
          <cell r="C3254" t="str">
            <v>GUINDASTE MADAL MD - 10A - CHP</v>
          </cell>
          <cell r="D3254" t="str">
            <v>CHP</v>
          </cell>
          <cell r="E3254">
            <v>92.53</v>
          </cell>
          <cell r="F3254">
            <v>11.84</v>
          </cell>
          <cell r="G3254">
            <v>104.37</v>
          </cell>
          <cell r="H3254">
            <v>1</v>
          </cell>
        </row>
        <row r="3255">
          <cell r="C3255" t="str">
            <v>GUINDASTE MADAL MD - 10A - CHI</v>
          </cell>
          <cell r="D3255" t="str">
            <v>CHI</v>
          </cell>
          <cell r="E3255">
            <v>35.24</v>
          </cell>
          <cell r="F3255">
            <v>11.84</v>
          </cell>
          <cell r="G3255">
            <v>47.08</v>
          </cell>
          <cell r="H3255">
            <v>1</v>
          </cell>
        </row>
        <row r="3256">
          <cell r="C3256" t="str">
            <v>LANCA ELEVATORIA TELESCOPICA DE ACIONAMENTO HIDRAULICO, CAPACIDADE DE CARGA 30.000 KG, COM CESTO, MONTADA SOBRE CAMINHAO TRUCADO - MANUTENCAO</v>
          </cell>
          <cell r="D3256" t="str">
            <v>CH</v>
          </cell>
          <cell r="E3256">
            <v>71.260000000000005</v>
          </cell>
          <cell r="F3256">
            <v>0</v>
          </cell>
          <cell r="G3256">
            <v>71.260000000000005</v>
          </cell>
          <cell r="H3256">
            <v>0</v>
          </cell>
        </row>
        <row r="3257">
          <cell r="C3257" t="str">
            <v>LANCA ELEVATORIA TELESCOPICA DE ACIONAMENTO HIDRAULICO, CAPACIDADE DE CARGA 30.000 KG, COM CESTO, MONTADA SOBRE CAMINHAO TRUCADO - CUSTO COM MATERIAIS NA OPERACAO</v>
          </cell>
          <cell r="D3257" t="str">
            <v>CH</v>
          </cell>
          <cell r="E3257">
            <v>54.17</v>
          </cell>
          <cell r="F3257">
            <v>0</v>
          </cell>
          <cell r="G3257">
            <v>54.17</v>
          </cell>
          <cell r="H3257">
            <v>0</v>
          </cell>
        </row>
        <row r="3258">
          <cell r="C3258" t="str">
            <v>LANCA ELEVATORIA TELESCOPICA DE ACIONAMENTO HIDRAULICO, CAPACIDADE DE CARGA 30.000 KG, COM CESTO, MONTADA SOBRE CAMINHAO TRUCADO - CHP DIURNO</v>
          </cell>
          <cell r="D3258" t="str">
            <v>CHP</v>
          </cell>
          <cell r="E3258">
            <v>269.01</v>
          </cell>
          <cell r="F3258">
            <v>11</v>
          </cell>
          <cell r="G3258">
            <v>280.01</v>
          </cell>
          <cell r="H3258">
            <v>1</v>
          </cell>
        </row>
        <row r="3259">
          <cell r="C3259" t="str">
            <v>LANCA ELEVATORIA TELESCOPICA DE ACIONAMENTO HIDRAULICO, CAPACIDADE DE CARGA 30.000 KG, COM CESTO, MONTADA SOBRE CAMINHAO TRUCADO - CHP NOTURNO</v>
          </cell>
          <cell r="D3259" t="str">
            <v>CHP - N</v>
          </cell>
          <cell r="E3259">
            <v>269.01</v>
          </cell>
          <cell r="F3259">
            <v>13.2</v>
          </cell>
          <cell r="G3259">
            <v>282.20999999999998</v>
          </cell>
          <cell r="H3259">
            <v>1.2</v>
          </cell>
        </row>
        <row r="3260">
          <cell r="C3260" t="str">
            <v>LANCA ELEVATORIA TELESCOPICA DE ACIONAMENTO HIDRAULICO, CAPACIDADE DE CARGA 30.000 KG, COM CESTO, MONTADA SOBRE CAMINHAO TRUCADO - CHI DIURNO</v>
          </cell>
          <cell r="D3260" t="str">
            <v>CHI</v>
          </cell>
          <cell r="E3260">
            <v>143.58000000000001</v>
          </cell>
          <cell r="F3260">
            <v>11</v>
          </cell>
          <cell r="G3260">
            <v>154.58000000000001</v>
          </cell>
          <cell r="H3260">
            <v>1</v>
          </cell>
        </row>
        <row r="3261">
          <cell r="C3261" t="str">
            <v>LANCA ELEVATORIA TELESCOPICA DE ACIONAMENTO HIDRAULICO, CAPACIDADE DE CARGA 30.000 KG, COM CESTO, MONTADA SOBRE CAMINHAO TRUCADO - CHI NOTURNO</v>
          </cell>
          <cell r="D3261" t="str">
            <v>CHI - N</v>
          </cell>
          <cell r="E3261">
            <v>143.58000000000001</v>
          </cell>
          <cell r="F3261">
            <v>13.2</v>
          </cell>
          <cell r="G3261">
            <v>156.78</v>
          </cell>
          <cell r="H3261">
            <v>1.2</v>
          </cell>
        </row>
        <row r="3262">
          <cell r="C3262" t="str">
            <v>LANCA ELEVATORIA TELESCOPICA DE ACIONAMENTO HIDRAULICO, CAPACIDADE DE CARGA 30.000 KG, COM CESTO, MONTADA SOBRE CAMINHAO TRUCADO - CUSTO COM MAO DE OBRA NA OPERACAO NOTURNA - DEPRECIACAO E JUROS</v>
          </cell>
          <cell r="D3262" t="str">
            <v>CH</v>
          </cell>
          <cell r="E3262">
            <v>143.58000000000001</v>
          </cell>
          <cell r="F3262">
            <v>0</v>
          </cell>
          <cell r="G3262">
            <v>143.58000000000001</v>
          </cell>
          <cell r="H3262">
            <v>0</v>
          </cell>
        </row>
        <row r="3263">
          <cell r="C3263" t="str">
            <v>LANCA ELEVATORIA TELESCOPICA DE ACIONAMENTO HIDRAULICO, CAPACIDADE DE CARGA 30.000 KG, COM CESTO, MONTADA SOBRE CAMINHAO TRUCADO - CUSTO COMMAO DE OBRA NA OPERACAO DIURNA</v>
          </cell>
          <cell r="D3263" t="str">
            <v>CH</v>
          </cell>
          <cell r="E3263">
            <v>0</v>
          </cell>
          <cell r="F3263">
            <v>11</v>
          </cell>
          <cell r="G3263">
            <v>11</v>
          </cell>
          <cell r="H3263">
            <v>1</v>
          </cell>
        </row>
        <row r="3264">
          <cell r="C3264" t="str">
            <v>LANCA ELEVATORIA TELESCOPICA DE ACIONAMENTO HIDRAULICO, CAPACIDADE DE CARGA 30.000 KG, COM CESTO, MONTADA SOBRE CAMINHAO TRUCADO - CUSTO COM MAO DE OBRA NA OPERACAO NOTURNA</v>
          </cell>
          <cell r="D3264" t="str">
            <v>CH</v>
          </cell>
          <cell r="E3264">
            <v>0</v>
          </cell>
          <cell r="F3264">
            <v>13.2</v>
          </cell>
          <cell r="G3264">
            <v>13.2</v>
          </cell>
          <cell r="H3264">
            <v>1.2</v>
          </cell>
        </row>
        <row r="3265">
          <cell r="C3265" t="str">
            <v>CAMINHOES</v>
          </cell>
          <cell r="E3265" t="str">
            <v/>
          </cell>
          <cell r="F3265" t="str">
            <v/>
          </cell>
          <cell r="G3265" t="str">
            <v/>
          </cell>
        </row>
        <row r="3266">
          <cell r="C3266" t="str">
            <v>CAMINHAO BASCULANTE TOCO 4M3, MOTOR DIESEL 160CV COM MOTORISTA</v>
          </cell>
          <cell r="D3266" t="str">
            <v>CH</v>
          </cell>
          <cell r="E3266">
            <v>69.17</v>
          </cell>
          <cell r="F3266">
            <v>11.63</v>
          </cell>
          <cell r="G3266">
            <v>80.8</v>
          </cell>
          <cell r="H3266">
            <v>1</v>
          </cell>
        </row>
        <row r="3267">
          <cell r="C3267" t="str">
            <v>CAMINHAO BASCULANTE 4,0M3 TOCO 162CV PBT=11800KG - JUROS</v>
          </cell>
          <cell r="D3267" t="str">
            <v>CH</v>
          </cell>
          <cell r="E3267">
            <v>4.54</v>
          </cell>
          <cell r="F3267">
            <v>0</v>
          </cell>
          <cell r="G3267">
            <v>4.54</v>
          </cell>
          <cell r="H3267">
            <v>0</v>
          </cell>
        </row>
        <row r="3268">
          <cell r="C3268" t="str">
            <v>CAMINHAO BASCULANTE 4,0M3 TOCO 162CV PBT=11800KG - OPERACAO</v>
          </cell>
          <cell r="D3268" t="str">
            <v>CH</v>
          </cell>
          <cell r="E3268">
            <v>58.28</v>
          </cell>
          <cell r="F3268">
            <v>0</v>
          </cell>
          <cell r="G3268">
            <v>58.28</v>
          </cell>
          <cell r="H3268">
            <v>0</v>
          </cell>
        </row>
        <row r="3269">
          <cell r="C3269" t="str">
            <v>CAMINHÃO TOCO, CARROCERIA FIXA ABERTA DE MADEIRA, MOTOR A DIESEL - CHP - COM MOTORISTA</v>
          </cell>
          <cell r="D3269" t="str">
            <v>CHP</v>
          </cell>
          <cell r="E3269">
            <v>69.88</v>
          </cell>
          <cell r="F3269">
            <v>11.63</v>
          </cell>
          <cell r="G3269">
            <v>81.510000000000005</v>
          </cell>
          <cell r="H3269">
            <v>1</v>
          </cell>
        </row>
        <row r="3270">
          <cell r="C3270" t="str">
            <v>CAMINHÃO TOCO, CARROCERIA FIXA ABERTA MADEIRA, MOTOR DIESEL - CHI - COM MOTORISTA</v>
          </cell>
          <cell r="D3270" t="str">
            <v>CHI</v>
          </cell>
          <cell r="E3270">
            <v>18.54</v>
          </cell>
          <cell r="F3270">
            <v>11.63</v>
          </cell>
          <cell r="G3270">
            <v>30.17</v>
          </cell>
          <cell r="H3270">
            <v>1</v>
          </cell>
        </row>
        <row r="3271">
          <cell r="C3271" t="str">
            <v>CAMINHÃO TOCO VW 8120 EURO III 115 CV, CARROC. FIXA MADEIRA, PBT 7700 KG, C.UTIL + CARROC 4640 KG, COM MUNCK MADAL MD-6501 CARGA MAX 3,25T (A 2M) E 1,62T (A 4M)</v>
          </cell>
          <cell r="D3271" t="str">
            <v>CHP</v>
          </cell>
          <cell r="E3271">
            <v>74.290000000000006</v>
          </cell>
          <cell r="F3271">
            <v>11.83</v>
          </cell>
          <cell r="G3271">
            <v>86.12</v>
          </cell>
          <cell r="H3271">
            <v>1</v>
          </cell>
        </row>
        <row r="3272">
          <cell r="C3272" t="str">
            <v>CAMINHAO BASCULANTE, 162HP - 6M3 (VU=5ANOS) - DEPRECIACAO E JUROS</v>
          </cell>
          <cell r="D3272" t="str">
            <v>CH</v>
          </cell>
          <cell r="E3272">
            <v>21.04</v>
          </cell>
          <cell r="F3272">
            <v>0</v>
          </cell>
          <cell r="G3272">
            <v>21.04</v>
          </cell>
          <cell r="H3272">
            <v>0</v>
          </cell>
        </row>
        <row r="3273">
          <cell r="C3273" t="str">
            <v>CAMINHAO BASCULANTE, 162HP - 6M3 (VU=5ANOS) - MANUTENCAO</v>
          </cell>
          <cell r="D3273" t="str">
            <v>CH</v>
          </cell>
          <cell r="E3273">
            <v>18.329999999999998</v>
          </cell>
          <cell r="F3273">
            <v>0</v>
          </cell>
          <cell r="G3273">
            <v>18.329999999999998</v>
          </cell>
          <cell r="H3273">
            <v>0</v>
          </cell>
        </row>
        <row r="3274">
          <cell r="C3274" t="str">
            <v>CAMINHAO BASCULANTE, 162HP - 6M3 /MAO DE OBRA NA OPERACAO NOTURNA</v>
          </cell>
          <cell r="D3274" t="str">
            <v>CH</v>
          </cell>
          <cell r="E3274">
            <v>0</v>
          </cell>
          <cell r="F3274">
            <v>10.56</v>
          </cell>
          <cell r="G3274">
            <v>10.56</v>
          </cell>
          <cell r="H3274">
            <v>0</v>
          </cell>
        </row>
        <row r="3275">
          <cell r="C3275" t="str">
            <v>CAMINHAO BASCULANTE, 6M3,12T - 162HP (VU=5ANOS) - CHP DIURNO</v>
          </cell>
          <cell r="D3275" t="str">
            <v>CHP</v>
          </cell>
          <cell r="E3275">
            <v>92.72</v>
          </cell>
          <cell r="F3275">
            <v>8.8000000000000007</v>
          </cell>
          <cell r="G3275">
            <v>101.52</v>
          </cell>
          <cell r="H3275">
            <v>0</v>
          </cell>
        </row>
        <row r="3276">
          <cell r="C3276" t="str">
            <v>CAMINHAO BASCULANTE, 6M3,12T - 162HP (VU=5ANOS) - CHP NOTURNO</v>
          </cell>
          <cell r="D3276" t="str">
            <v>CHP - N</v>
          </cell>
          <cell r="E3276">
            <v>92.72</v>
          </cell>
          <cell r="F3276">
            <v>10.56</v>
          </cell>
          <cell r="G3276">
            <v>103.28</v>
          </cell>
          <cell r="H3276">
            <v>0</v>
          </cell>
        </row>
        <row r="3277">
          <cell r="C3277" t="str">
            <v>CAMINHAO BASCULANTE, 6M3, 12T - 162HP (VU=5ANOS) - CHI NOTURNO</v>
          </cell>
          <cell r="D3277" t="str">
            <v>CHI - N</v>
          </cell>
          <cell r="E3277">
            <v>21.04</v>
          </cell>
          <cell r="F3277">
            <v>10.56</v>
          </cell>
          <cell r="G3277">
            <v>31.6</v>
          </cell>
          <cell r="H3277">
            <v>0</v>
          </cell>
        </row>
        <row r="3278">
          <cell r="C3278" t="str">
            <v>CAMINHAO BASCULANTE, 162HP, 6M3 - 12T (VU=5ANOS) - CHI DIURNO</v>
          </cell>
          <cell r="D3278" t="str">
            <v>CHI</v>
          </cell>
          <cell r="E3278">
            <v>21.04</v>
          </cell>
          <cell r="F3278">
            <v>8.8000000000000007</v>
          </cell>
          <cell r="G3278">
            <v>29.84</v>
          </cell>
          <cell r="H3278">
            <v>0</v>
          </cell>
        </row>
        <row r="3279">
          <cell r="C3279" t="str">
            <v>CAMINHAO BASCULANTE 4,0M3 TOCO 162CV PBT=11800KG - CHI DIURNO</v>
          </cell>
          <cell r="D3279" t="str">
            <v>CHI</v>
          </cell>
          <cell r="E3279">
            <v>18.78</v>
          </cell>
          <cell r="F3279">
            <v>10.14</v>
          </cell>
          <cell r="G3279">
            <v>28.92</v>
          </cell>
          <cell r="H3279">
            <v>1</v>
          </cell>
        </row>
        <row r="3280">
          <cell r="C3280" t="str">
            <v>CAMINHAO BASCULANTE - 5,0M3 - 170HP,11,24T (VU=5ANOS) - CHP DIURNO</v>
          </cell>
          <cell r="D3280" t="str">
            <v>CHP</v>
          </cell>
          <cell r="E3280">
            <v>114.36</v>
          </cell>
          <cell r="F3280">
            <v>0</v>
          </cell>
          <cell r="G3280">
            <v>114.36</v>
          </cell>
          <cell r="H3280">
            <v>0</v>
          </cell>
        </row>
        <row r="3281">
          <cell r="C3281" t="str">
            <v>CAMINHAO BASCULANTE - 5,0M3 - 170HP,11,24T (VU=5ANOS)/DEPRECIACAO E JUROS</v>
          </cell>
          <cell r="D3281" t="str">
            <v>CHI</v>
          </cell>
          <cell r="E3281">
            <v>34</v>
          </cell>
          <cell r="F3281">
            <v>0</v>
          </cell>
          <cell r="G3281">
            <v>34</v>
          </cell>
          <cell r="H3281">
            <v>0</v>
          </cell>
        </row>
        <row r="3282">
          <cell r="C3282" t="str">
            <v>CAMINHAO BASCULANTE,5,0 M3 - 11,24T - 170HP (VU=5ANOS) - DEPRECIACAO</v>
          </cell>
          <cell r="D3282" t="str">
            <v>CH</v>
          </cell>
          <cell r="E3282">
            <v>25.78</v>
          </cell>
          <cell r="F3282">
            <v>0</v>
          </cell>
          <cell r="G3282">
            <v>25.78</v>
          </cell>
          <cell r="H3282">
            <v>0</v>
          </cell>
        </row>
        <row r="3283">
          <cell r="C3283" t="str">
            <v>CAMINHAO BASCULANTE, 5,0 M3 - 170HP - 11,24T (VU=5ANOS) - JUROS</v>
          </cell>
          <cell r="D3283" t="str">
            <v>CH</v>
          </cell>
          <cell r="E3283">
            <v>8.2200000000000006</v>
          </cell>
          <cell r="F3283">
            <v>0</v>
          </cell>
          <cell r="G3283">
            <v>8.2200000000000006</v>
          </cell>
          <cell r="H3283">
            <v>0</v>
          </cell>
        </row>
        <row r="3284">
          <cell r="C3284" t="str">
            <v>CAMINHAO BASCULANTE,TOCO 5,0 M3 - 170HP - 11,24T (VU=5ANOS) - CUSTOS C/ MATERIAL NA OPERACAO.</v>
          </cell>
          <cell r="D3284" t="str">
            <v>CH</v>
          </cell>
          <cell r="E3284">
            <v>54.58</v>
          </cell>
          <cell r="F3284">
            <v>0</v>
          </cell>
          <cell r="G3284">
            <v>54.58</v>
          </cell>
          <cell r="H3284">
            <v>0</v>
          </cell>
        </row>
        <row r="3285">
          <cell r="C3285" t="str">
            <v>CAMINHAO BASCULANTE, 6,0 M3 - 211CV - 11,24T,(VU=7ANOS) - DEPRECIACAO E JUROS</v>
          </cell>
          <cell r="D3285" t="str">
            <v>CH</v>
          </cell>
          <cell r="E3285">
            <v>24.25</v>
          </cell>
          <cell r="F3285">
            <v>0</v>
          </cell>
          <cell r="G3285">
            <v>24.25</v>
          </cell>
          <cell r="H3285">
            <v>0</v>
          </cell>
        </row>
        <row r="3286">
          <cell r="C3286" t="str">
            <v>CAMINHAO BASCULANTE 10M3 - DEPRECIACAO E JUROS</v>
          </cell>
          <cell r="D3286" t="str">
            <v>CH</v>
          </cell>
          <cell r="E3286">
            <v>23.05</v>
          </cell>
          <cell r="F3286">
            <v>0</v>
          </cell>
          <cell r="G3286">
            <v>23.05</v>
          </cell>
          <cell r="H3286">
            <v>0</v>
          </cell>
        </row>
        <row r="3287">
          <cell r="C3287" t="str">
            <v>CAMINHAO BASCULANTE 10 M3 - MANUTENCAO</v>
          </cell>
          <cell r="D3287" t="str">
            <v>CH</v>
          </cell>
          <cell r="E3287">
            <v>16.920000000000002</v>
          </cell>
          <cell r="F3287">
            <v>0</v>
          </cell>
          <cell r="G3287">
            <v>16.920000000000002</v>
          </cell>
          <cell r="H3287">
            <v>0</v>
          </cell>
        </row>
        <row r="3288">
          <cell r="C3288" t="str">
            <v>CAMINHAO BASCULANTE 10 M3 - CUSTOS C/ MATERIAL OPERACAO</v>
          </cell>
          <cell r="D3288" t="str">
            <v>CH</v>
          </cell>
          <cell r="E3288">
            <v>73.87</v>
          </cell>
          <cell r="F3288">
            <v>0</v>
          </cell>
          <cell r="G3288">
            <v>73.87</v>
          </cell>
          <cell r="H3288">
            <v>0</v>
          </cell>
        </row>
        <row r="3289">
          <cell r="C3289" t="str">
            <v>CAMINHAO BASCULANTE 10 M3 - CUSTOS C/ MAO-DE-OBRA OPERACAO</v>
          </cell>
          <cell r="D3289" t="str">
            <v>CH</v>
          </cell>
          <cell r="E3289">
            <v>0</v>
          </cell>
          <cell r="F3289">
            <v>9.25</v>
          </cell>
          <cell r="G3289">
            <v>9.25</v>
          </cell>
          <cell r="H3289">
            <v>0</v>
          </cell>
        </row>
        <row r="3290">
          <cell r="C3290" t="str">
            <v>CAMINHAO BASCULANTE 10 M3 - CHP</v>
          </cell>
          <cell r="D3290" t="str">
            <v>CHP</v>
          </cell>
          <cell r="E3290">
            <v>113.84</v>
          </cell>
          <cell r="F3290">
            <v>9.25</v>
          </cell>
          <cell r="G3290">
            <v>123.09</v>
          </cell>
          <cell r="H3290">
            <v>0</v>
          </cell>
        </row>
        <row r="3291">
          <cell r="C3291" t="str">
            <v>CAMINHAO BASCULANTE 204CV (VU=7ANOS) - MANUTENCAO</v>
          </cell>
          <cell r="D3291" t="str">
            <v>CH</v>
          </cell>
          <cell r="E3291">
            <v>14.23</v>
          </cell>
          <cell r="F3291">
            <v>0</v>
          </cell>
          <cell r="G3291">
            <v>14.23</v>
          </cell>
          <cell r="H3291">
            <v>0</v>
          </cell>
        </row>
        <row r="3292">
          <cell r="C3292" t="str">
            <v>CAMINHAO BASCULANTE 204CV - CUSTO COM MATERIAL NA OPERACAO</v>
          </cell>
          <cell r="D3292" t="str">
            <v>CH</v>
          </cell>
          <cell r="E3292">
            <v>83.72</v>
          </cell>
          <cell r="F3292">
            <v>0</v>
          </cell>
          <cell r="G3292">
            <v>83.72</v>
          </cell>
          <cell r="H3292">
            <v>0</v>
          </cell>
        </row>
        <row r="3293">
          <cell r="C3293" t="str">
            <v>CAMINHAO BASCULANTE 204CV / VALOR DA MAO DE OBRA NA OPERACAO</v>
          </cell>
          <cell r="D3293" t="str">
            <v>CH</v>
          </cell>
          <cell r="E3293">
            <v>0</v>
          </cell>
          <cell r="F3293">
            <v>10.14</v>
          </cell>
          <cell r="G3293">
            <v>10.14</v>
          </cell>
          <cell r="H3293">
            <v>1</v>
          </cell>
        </row>
        <row r="3294">
          <cell r="C3294" t="str">
            <v>CAMINHAO BASCULANTE 204CV (VU=7ANOS/14.000H) - CHP DIURNO</v>
          </cell>
          <cell r="D3294" t="str">
            <v>CHP</v>
          </cell>
          <cell r="E3294">
            <v>122.2</v>
          </cell>
          <cell r="F3294">
            <v>10.14</v>
          </cell>
          <cell r="G3294">
            <v>132.34</v>
          </cell>
          <cell r="H3294">
            <v>1</v>
          </cell>
        </row>
        <row r="3295">
          <cell r="C3295" t="str">
            <v>CAMINHAO BASCULANTE 204CV (VU=7ANOS/14.000H) - CHI DIURNO</v>
          </cell>
          <cell r="D3295" t="str">
            <v>CHI</v>
          </cell>
          <cell r="E3295">
            <v>24.25</v>
          </cell>
          <cell r="F3295">
            <v>10.14</v>
          </cell>
          <cell r="G3295">
            <v>34.39</v>
          </cell>
          <cell r="H3295">
            <v>1</v>
          </cell>
        </row>
        <row r="3296">
          <cell r="C3296" t="str">
            <v>CAMINHAO BASCULANTE 4,0M3 TOCO 162CV PBT=11800KG - CHP DIURNO</v>
          </cell>
          <cell r="D3296" t="str">
            <v>CHP</v>
          </cell>
          <cell r="E3296">
            <v>91.3</v>
          </cell>
          <cell r="F3296">
            <v>8.8000000000000007</v>
          </cell>
          <cell r="G3296">
            <v>100.1</v>
          </cell>
          <cell r="H3296">
            <v>0</v>
          </cell>
        </row>
        <row r="3297">
          <cell r="C3297" t="str">
            <v>CAMINHAO BASCULANTE 4,0M3 152CV COM CAPACIDADE UTIL DE 8,5T - DEPRECIACAO</v>
          </cell>
          <cell r="D3297" t="str">
            <v>CH</v>
          </cell>
          <cell r="E3297">
            <v>17.96</v>
          </cell>
          <cell r="F3297">
            <v>0</v>
          </cell>
          <cell r="G3297">
            <v>17.96</v>
          </cell>
          <cell r="H3297">
            <v>0</v>
          </cell>
        </row>
        <row r="3298">
          <cell r="C3298" t="str">
            <v>CAMINHAO BASCULANTE 4,0M3 CARGA UTIL 8,5T 152CV - JUROS</v>
          </cell>
          <cell r="D3298" t="str">
            <v>CH</v>
          </cell>
          <cell r="E3298">
            <v>5.73</v>
          </cell>
          <cell r="F3298">
            <v>0</v>
          </cell>
          <cell r="G3298">
            <v>5.73</v>
          </cell>
          <cell r="H3298">
            <v>0</v>
          </cell>
        </row>
        <row r="3299">
          <cell r="C3299" t="str">
            <v>CAMINHAO BASCULANTE 4,0M3 CARGA UTIL 8,5T 152CV - MANUTENCAO</v>
          </cell>
          <cell r="D3299" t="str">
            <v>CH</v>
          </cell>
          <cell r="E3299">
            <v>17.96</v>
          </cell>
          <cell r="F3299">
            <v>0</v>
          </cell>
          <cell r="G3299">
            <v>17.96</v>
          </cell>
          <cell r="H3299">
            <v>0</v>
          </cell>
        </row>
        <row r="3300">
          <cell r="C3300" t="str">
            <v>CAMINHAO BASCULANTE 4,0M3 CARGA UTIL 8,5T 152CV - CUSTOS COM MATERIAL NA OPERACAO</v>
          </cell>
          <cell r="D3300" t="str">
            <v>CH</v>
          </cell>
          <cell r="E3300">
            <v>62.38</v>
          </cell>
          <cell r="F3300">
            <v>0</v>
          </cell>
          <cell r="G3300">
            <v>62.38</v>
          </cell>
          <cell r="H3300">
            <v>0</v>
          </cell>
        </row>
        <row r="3301">
          <cell r="C3301" t="str">
            <v>CAMINHAO BASCULANTE 4,0M3 CARGA UTIL 8,5T 152CV - MAO DE OBRA NA OPERACAO</v>
          </cell>
          <cell r="D3301" t="str">
            <v>CH</v>
          </cell>
          <cell r="E3301">
            <v>0</v>
          </cell>
          <cell r="F3301">
            <v>10.14</v>
          </cell>
          <cell r="G3301">
            <v>10.14</v>
          </cell>
          <cell r="H3301">
            <v>1</v>
          </cell>
        </row>
        <row r="3302">
          <cell r="C3302" t="str">
            <v>CAMINHAO BASCULANTE 4,0M3 TOCO 162CV PBT=11800KG - DEPRECIACAO</v>
          </cell>
          <cell r="D3302" t="str">
            <v>CH</v>
          </cell>
          <cell r="E3302">
            <v>14.24</v>
          </cell>
          <cell r="F3302">
            <v>0</v>
          </cell>
          <cell r="G3302">
            <v>14.24</v>
          </cell>
          <cell r="H3302">
            <v>0</v>
          </cell>
        </row>
        <row r="3303">
          <cell r="C3303" t="str">
            <v>CAMINHAO BASCULANTE 4,0M3 TOCO 162CV PBT=11800KG - MANUTENCAO</v>
          </cell>
          <cell r="D3303" t="str">
            <v>CH</v>
          </cell>
          <cell r="E3303">
            <v>14.24</v>
          </cell>
          <cell r="F3303">
            <v>0</v>
          </cell>
          <cell r="G3303">
            <v>14.24</v>
          </cell>
          <cell r="H3303">
            <v>0</v>
          </cell>
        </row>
        <row r="3304">
          <cell r="C3304" t="str">
            <v>CAMINHAO BASCULANTE 4,0M3 TOCO 162CV PBT=11800KG - MAO DE OBRA NA OPERACAO DIURNA</v>
          </cell>
          <cell r="D3304" t="str">
            <v>CH</v>
          </cell>
          <cell r="E3304">
            <v>0</v>
          </cell>
          <cell r="F3304">
            <v>10.14</v>
          </cell>
          <cell r="G3304">
            <v>10.14</v>
          </cell>
          <cell r="H3304">
            <v>1</v>
          </cell>
        </row>
        <row r="3305">
          <cell r="C3305" t="str">
            <v>CAMINHAO BASCULANTE,162HP - 6M3 - OPERACAO DIURNA</v>
          </cell>
          <cell r="D3305" t="str">
            <v>CH</v>
          </cell>
          <cell r="E3305">
            <v>53.35</v>
          </cell>
          <cell r="F3305">
            <v>0</v>
          </cell>
          <cell r="G3305">
            <v>53.35</v>
          </cell>
          <cell r="H3305">
            <v>0</v>
          </cell>
        </row>
        <row r="3306">
          <cell r="C3306" t="str">
            <v>CAMINHAO BASCULANTE,162HP - 6M3 / MAO DE OBRA NA OPERACAO DIURNA</v>
          </cell>
          <cell r="D3306" t="str">
            <v>CH</v>
          </cell>
          <cell r="E3306">
            <v>0</v>
          </cell>
          <cell r="F3306">
            <v>8.8000000000000007</v>
          </cell>
          <cell r="G3306">
            <v>8.8000000000000007</v>
          </cell>
          <cell r="H3306">
            <v>0</v>
          </cell>
        </row>
        <row r="3307">
          <cell r="C3307" t="str">
            <v>CAMINHAO BASCULANTE COM 4,0 M3, 8,5 T - 152 CV - CUSTOS COM MATERIAL NA OPERACAO</v>
          </cell>
          <cell r="D3307" t="str">
            <v>CH</v>
          </cell>
          <cell r="E3307">
            <v>55.81</v>
          </cell>
          <cell r="F3307">
            <v>0</v>
          </cell>
          <cell r="G3307">
            <v>55.81</v>
          </cell>
          <cell r="H3307">
            <v>0</v>
          </cell>
        </row>
        <row r="3308">
          <cell r="C3308" t="str">
            <v>CAMINHAO BASCULANTE - 4,0 M3 - 152CV - 8,5T (CHP)</v>
          </cell>
          <cell r="D3308" t="str">
            <v>CHP</v>
          </cell>
          <cell r="E3308">
            <v>97.46</v>
          </cell>
          <cell r="F3308">
            <v>10.14</v>
          </cell>
          <cell r="G3308">
            <v>107.6</v>
          </cell>
          <cell r="H3308">
            <v>1</v>
          </cell>
        </row>
        <row r="3309">
          <cell r="C3309" t="str">
            <v xml:space="preserve">CAMINHAO BASCULANTE - 5,0 M3 - 170CV - 11,24T (VU=5 ANOS) - MANUTENCAO </v>
          </cell>
          <cell r="D3309" t="str">
            <v>CH</v>
          </cell>
          <cell r="E3309">
            <v>25.78</v>
          </cell>
          <cell r="F3309">
            <v>0</v>
          </cell>
          <cell r="G3309">
            <v>25.78</v>
          </cell>
          <cell r="H3309">
            <v>0</v>
          </cell>
        </row>
        <row r="3310">
          <cell r="C3310" t="str">
            <v>CAMINHAO BASCULANTE TRUCADO - CARGA UTIL = 10 M3, 16,3 T - DEPRECIACAO E JUROS</v>
          </cell>
          <cell r="D3310" t="str">
            <v>CH</v>
          </cell>
          <cell r="E3310">
            <v>19.86</v>
          </cell>
          <cell r="F3310">
            <v>0</v>
          </cell>
          <cell r="G3310">
            <v>19.86</v>
          </cell>
          <cell r="H3310">
            <v>0</v>
          </cell>
        </row>
        <row r="3311">
          <cell r="C3311" t="str">
            <v>CAMINHAO BASCULANTE TRUCADO - CARGA UTIL = 10 M3, 16,3 T - MANUTENCAO</v>
          </cell>
          <cell r="D3311" t="str">
            <v>CH</v>
          </cell>
          <cell r="E3311">
            <v>22.34</v>
          </cell>
          <cell r="F3311">
            <v>0</v>
          </cell>
          <cell r="G3311">
            <v>22.34</v>
          </cell>
          <cell r="H3311">
            <v>0</v>
          </cell>
        </row>
        <row r="3312">
          <cell r="C3312" t="str">
            <v>CAMINHAO BASCULANTE TRUCADO CARGA UTIL = 10 M3 - 15 T</v>
          </cell>
          <cell r="D3312" t="str">
            <v>CHP</v>
          </cell>
          <cell r="E3312">
            <v>116.07</v>
          </cell>
          <cell r="F3312">
            <v>10.14</v>
          </cell>
          <cell r="G3312">
            <v>126.21</v>
          </cell>
          <cell r="H3312">
            <v>1</v>
          </cell>
        </row>
        <row r="3313">
          <cell r="C3313" t="str">
            <v>CAMINHAO CARROCERIA ABERTA, EM MADEIRA, TOCO, 170CV - 11T (VU=6ANOS) - CUSTO HORARIO DE PRODUCAO DIURNA</v>
          </cell>
          <cell r="D3313" t="str">
            <v>CHP</v>
          </cell>
          <cell r="E3313">
            <v>82.36</v>
          </cell>
          <cell r="F3313">
            <v>11</v>
          </cell>
          <cell r="G3313">
            <v>93.36</v>
          </cell>
          <cell r="H3313">
            <v>1</v>
          </cell>
        </row>
        <row r="3314">
          <cell r="C3314" t="str">
            <v>CAMINHAO CARROCERIA ABERTA, EM MADEIRA, TOCO, 170CV - 11T (VU=6ANOS) - CHP NOTURNO</v>
          </cell>
          <cell r="D3314" t="str">
            <v>CHP - N</v>
          </cell>
          <cell r="E3314">
            <v>82.36</v>
          </cell>
          <cell r="F3314">
            <v>10.56</v>
          </cell>
          <cell r="G3314">
            <v>92.92</v>
          </cell>
          <cell r="H3314">
            <v>0</v>
          </cell>
        </row>
        <row r="3315">
          <cell r="C3315" t="str">
            <v>CAMINHAO CARROCERIA ABERTA, EM MADEIRA, TOCO, 170CV - 11T (VU=6ANOS) - CHI DIURNO</v>
          </cell>
          <cell r="D3315" t="str">
            <v>CHI</v>
          </cell>
          <cell r="E3315">
            <v>18.350000000000001</v>
          </cell>
          <cell r="F3315">
            <v>11</v>
          </cell>
          <cell r="G3315">
            <v>29.35</v>
          </cell>
          <cell r="H3315">
            <v>1</v>
          </cell>
        </row>
        <row r="3316">
          <cell r="C3316" t="str">
            <v>CAMINHAO CARROCERIA ABERTA, EM MADEIRA, TOCO, 170CV - 11T (VU=6ANOS) - CHI NOTURNO</v>
          </cell>
          <cell r="D3316" t="str">
            <v>CHI - N</v>
          </cell>
          <cell r="E3316">
            <v>18.350000000000001</v>
          </cell>
          <cell r="F3316">
            <v>10.56</v>
          </cell>
          <cell r="G3316">
            <v>28.91</v>
          </cell>
          <cell r="H3316">
            <v>0</v>
          </cell>
        </row>
        <row r="3317">
          <cell r="C3317" t="str">
            <v>CAMINHAO CARROCERIA ABERTA,EM MADEIRA, TOCO, 170CV - 11T (VU=6ANOS) - MANUTENCAO</v>
          </cell>
          <cell r="D3317" t="str">
            <v>CH</v>
          </cell>
          <cell r="E3317">
            <v>10.66</v>
          </cell>
          <cell r="F3317">
            <v>0</v>
          </cell>
          <cell r="G3317">
            <v>10.66</v>
          </cell>
          <cell r="H3317">
            <v>0</v>
          </cell>
        </row>
        <row r="3318">
          <cell r="C3318" t="str">
            <v>CAMINHAO CARROCERIA ABERTA, EM MADEIRA, TOCO, 170CV - 11T (VU=6ANOS) - CHI DIURNO - DEPRECIACAO E JUROS</v>
          </cell>
          <cell r="D3318" t="str">
            <v>CH</v>
          </cell>
          <cell r="E3318">
            <v>18.350000000000001</v>
          </cell>
          <cell r="F3318">
            <v>0</v>
          </cell>
          <cell r="G3318">
            <v>18.350000000000001</v>
          </cell>
          <cell r="H3318">
            <v>0</v>
          </cell>
        </row>
        <row r="3319">
          <cell r="C3319" t="str">
            <v>CAMINHAO CARROCERIA ABERTA, EM MADEIRA, TOCO, 170CV - 11T (VU=6ANOS) - MATERIAIS/OPERACAO</v>
          </cell>
          <cell r="D3319" t="str">
            <v>CH</v>
          </cell>
          <cell r="E3319">
            <v>53.35</v>
          </cell>
          <cell r="F3319">
            <v>0</v>
          </cell>
          <cell r="G3319">
            <v>53.35</v>
          </cell>
          <cell r="H3319">
            <v>0</v>
          </cell>
        </row>
        <row r="3320">
          <cell r="C3320" t="str">
            <v>CAMINHAO CARROCERIA ABERTA, EM MADEIRA, TOCO, 170CV - 11T (VU=6ANOS) - MAO DE OBRA DIURNA NA OPERACAO</v>
          </cell>
          <cell r="D3320" t="str">
            <v>CH</v>
          </cell>
          <cell r="E3320">
            <v>0</v>
          </cell>
          <cell r="F3320">
            <v>11</v>
          </cell>
          <cell r="G3320">
            <v>11</v>
          </cell>
          <cell r="H3320">
            <v>1</v>
          </cell>
        </row>
        <row r="3321">
          <cell r="C3321" t="str">
            <v>CAMINHAO CARROCERIA ABERTA, EM MADEIRA, TOCO, 170CV - 11T (VU=6ANOS) - CHI DIURNO - MAO DE OBRA NA OPERACAO NOTURNA</v>
          </cell>
          <cell r="D3321" t="str">
            <v>CH</v>
          </cell>
          <cell r="E3321">
            <v>0</v>
          </cell>
          <cell r="F3321">
            <v>10.56</v>
          </cell>
          <cell r="G3321">
            <v>10.56</v>
          </cell>
          <cell r="H3321">
            <v>0</v>
          </cell>
        </row>
        <row r="3322">
          <cell r="C3322" t="str">
            <v>CUSTO HORARIO C/ DEPRECIACAO E JUROS - CAMINHAO CARROCERIA MERCEDES BENZ - 1418/48 184 HP</v>
          </cell>
          <cell r="D3322" t="str">
            <v>CH</v>
          </cell>
          <cell r="E3322">
            <v>16.329999999999998</v>
          </cell>
          <cell r="F3322">
            <v>0</v>
          </cell>
          <cell r="G3322">
            <v>16.329999999999998</v>
          </cell>
          <cell r="H3322">
            <v>0</v>
          </cell>
        </row>
        <row r="3323">
          <cell r="C3323" t="str">
            <v>CUSTO HORARIO C/ MANUTENCAO - CAMINHAO CARROCERIA MERCEDES BENZ - 1418/48 184 HP</v>
          </cell>
          <cell r="D3323" t="str">
            <v>CH</v>
          </cell>
          <cell r="E3323">
            <v>8.1199999999999992</v>
          </cell>
          <cell r="F3323">
            <v>0</v>
          </cell>
          <cell r="G3323">
            <v>8.1199999999999992</v>
          </cell>
          <cell r="H3323">
            <v>0</v>
          </cell>
        </row>
        <row r="3324">
          <cell r="C3324" t="str">
            <v>CUSTO HORARIO C/ MATERIAIS NA OPERACAO - CAMINHAO CARROCERIA MERCEDES BENZ - 1418/48 HP</v>
          </cell>
          <cell r="D3324" t="str">
            <v>CH</v>
          </cell>
          <cell r="E3324">
            <v>75.510000000000005</v>
          </cell>
          <cell r="F3324">
            <v>0</v>
          </cell>
          <cell r="G3324">
            <v>75.510000000000005</v>
          </cell>
          <cell r="H3324">
            <v>0</v>
          </cell>
        </row>
        <row r="3325">
          <cell r="C3325" t="str">
            <v>CAMINHAO CARROCERIA MERCEDES BENZ - 1418/48 184 HP - CUSTO HORARIO PRODUTIVO DIURNO</v>
          </cell>
          <cell r="D3325" t="str">
            <v>CHP</v>
          </cell>
          <cell r="E3325">
            <v>99.96</v>
          </cell>
          <cell r="F3325">
            <v>11</v>
          </cell>
          <cell r="G3325">
            <v>110.96</v>
          </cell>
          <cell r="H3325">
            <v>1</v>
          </cell>
        </row>
        <row r="3326">
          <cell r="C3326" t="str">
            <v>CAMINHAO C/GUINCHO 6T, MOTOR DIESEL 136HP, M. BENZ MOD L1214, MUNCK MOD, M 640/18, OU SIMILAR - CHP</v>
          </cell>
          <cell r="D3326" t="str">
            <v>CH</v>
          </cell>
          <cell r="E3326">
            <v>72</v>
          </cell>
          <cell r="F3326">
            <v>0</v>
          </cell>
          <cell r="G3326">
            <v>72</v>
          </cell>
          <cell r="H3326">
            <v>0</v>
          </cell>
        </row>
        <row r="3327">
          <cell r="C3327" t="str">
            <v>CAMINHAO CARROCERIA FIXA FORD F - 12000 - 142HP - CUSTOS C/MATERIAL NA OPERACAO</v>
          </cell>
          <cell r="D3327" t="str">
            <v>CH</v>
          </cell>
          <cell r="E3327">
            <v>58.28</v>
          </cell>
          <cell r="F3327">
            <v>0</v>
          </cell>
          <cell r="G3327">
            <v>58.28</v>
          </cell>
          <cell r="H3327">
            <v>0</v>
          </cell>
        </row>
        <row r="3328">
          <cell r="C3328" t="str">
            <v>CAMINHAO CARROCERIA FIXA FORD F - 12000 CHASSI 194" - 142CV - DEPRECIACAO</v>
          </cell>
          <cell r="D3328" t="str">
            <v>CH</v>
          </cell>
          <cell r="E3328">
            <v>13.31</v>
          </cell>
          <cell r="F3328">
            <v>0</v>
          </cell>
          <cell r="G3328">
            <v>13.31</v>
          </cell>
          <cell r="H3328">
            <v>0</v>
          </cell>
        </row>
        <row r="3329">
          <cell r="C3329" t="str">
            <v>CAMINHAO CARROCERIA FIXA FORD F - 12000 - 142CV MANUTENCAO</v>
          </cell>
          <cell r="D3329" t="str">
            <v>CH</v>
          </cell>
          <cell r="E3329">
            <v>10.66</v>
          </cell>
          <cell r="F3329">
            <v>0</v>
          </cell>
          <cell r="G3329">
            <v>10.66</v>
          </cell>
          <cell r="H3329">
            <v>0</v>
          </cell>
        </row>
        <row r="3330">
          <cell r="C3330" t="str">
            <v>CAMINHAO CARROCERIA FIXA FORD F - 12000 - 142CV - JUROS</v>
          </cell>
          <cell r="D3330" t="str">
            <v>CH</v>
          </cell>
          <cell r="E3330">
            <v>5.03</v>
          </cell>
          <cell r="F3330">
            <v>0</v>
          </cell>
          <cell r="G3330">
            <v>5.03</v>
          </cell>
          <cell r="H3330">
            <v>0</v>
          </cell>
        </row>
        <row r="3331">
          <cell r="C3331" t="str">
            <v>CAMINHAO CARROCERIA FIXA FORD F - 12000 - 142HP - CUSTOS C/MAO DE OBRA NA OPERACAO</v>
          </cell>
          <cell r="D3331" t="str">
            <v>CH</v>
          </cell>
          <cell r="E3331">
            <v>0</v>
          </cell>
          <cell r="F3331">
            <v>11</v>
          </cell>
          <cell r="G3331">
            <v>11</v>
          </cell>
          <cell r="H3331">
            <v>1</v>
          </cell>
        </row>
        <row r="3332">
          <cell r="C3332" t="str">
            <v>CAMINHAO CARROCERIA FIXA FORD F - 12000 12T / 142CV</v>
          </cell>
          <cell r="D3332" t="str">
            <v>CHP</v>
          </cell>
          <cell r="E3332">
            <v>87.28</v>
          </cell>
          <cell r="F3332">
            <v>11</v>
          </cell>
          <cell r="G3332">
            <v>98.28</v>
          </cell>
          <cell r="H3332">
            <v>1</v>
          </cell>
        </row>
        <row r="3333">
          <cell r="C3333" t="str">
            <v>CAMINHAO TOCO, 177CV - 14T (VU=6ANOS) (NAO INCLUI CARROCERIA) - CUSTO HORARIO DE MATERIAIS NA OPERACAO</v>
          </cell>
          <cell r="D3333" t="str">
            <v>CH</v>
          </cell>
          <cell r="E3333">
            <v>54.17</v>
          </cell>
          <cell r="F3333">
            <v>0</v>
          </cell>
          <cell r="G3333">
            <v>54.17</v>
          </cell>
          <cell r="H3333">
            <v>0</v>
          </cell>
        </row>
        <row r="3334">
          <cell r="C3334" t="str">
            <v>CAMINHAO TOCO, 177CV - 14T (VU=6ANOS) (NAO INCLUI CARROCERIA) - MAO DE OBRA DIURNA NA OPERACAO</v>
          </cell>
          <cell r="D3334" t="str">
            <v>CH</v>
          </cell>
          <cell r="E3334">
            <v>0</v>
          </cell>
          <cell r="F3334">
            <v>11</v>
          </cell>
          <cell r="G3334">
            <v>11</v>
          </cell>
          <cell r="H3334">
            <v>1</v>
          </cell>
        </row>
        <row r="3335">
          <cell r="C3335" t="str">
            <v>CAMINHAO TOCO, 170CV - 11T (VU=6ANOS) (NAO INCLUI CARROCERIA) - CUSTO HORARIO DE MATERIAIS NA OPERACAO</v>
          </cell>
          <cell r="D3335" t="str">
            <v>CH</v>
          </cell>
          <cell r="E3335">
            <v>53.35</v>
          </cell>
          <cell r="F3335">
            <v>0</v>
          </cell>
          <cell r="G3335">
            <v>53.35</v>
          </cell>
          <cell r="H3335">
            <v>0</v>
          </cell>
        </row>
        <row r="3336">
          <cell r="C3336" t="str">
            <v>CAMINHAO TOCO, 170CV - 11T (VU=6ANOS) (NAO INCLUI CARROCERIA) - MAO DE OBRA NA OPERACAO NOTURNA</v>
          </cell>
          <cell r="D3336" t="str">
            <v>CH</v>
          </cell>
          <cell r="E3336">
            <v>0</v>
          </cell>
          <cell r="F3336">
            <v>13.2</v>
          </cell>
          <cell r="G3336">
            <v>13.2</v>
          </cell>
          <cell r="H3336">
            <v>1.2</v>
          </cell>
        </row>
        <row r="3337">
          <cell r="C3337" t="str">
            <v>CAMINHAO TOCO BASCULANTE 152CV, 4M3, 8,5T (CHI)</v>
          </cell>
          <cell r="D3337" t="str">
            <v>CHI</v>
          </cell>
          <cell r="E3337">
            <v>23.69</v>
          </cell>
          <cell r="F3337">
            <v>10.14</v>
          </cell>
          <cell r="G3337">
            <v>33.83</v>
          </cell>
          <cell r="H3337">
            <v>1</v>
          </cell>
        </row>
        <row r="3338">
          <cell r="C3338" t="str">
            <v>CAMINHAO TOCO, 170CV - 11T (VU=6ANOS) (NAO INCLUI CARROCERIA) - DEPRECIACAO E JUROS</v>
          </cell>
          <cell r="D3338" t="str">
            <v>CH</v>
          </cell>
          <cell r="E3338">
            <v>17.57</v>
          </cell>
          <cell r="F3338">
            <v>0</v>
          </cell>
          <cell r="G3338">
            <v>17.57</v>
          </cell>
          <cell r="H3338">
            <v>0</v>
          </cell>
        </row>
        <row r="3339">
          <cell r="C3339" t="str">
            <v>CAMINHAO TOCO, 170CV - 11T (VU=6ANOS) (NAO INCLUI CARROCERIA) - MANUTENCAO</v>
          </cell>
          <cell r="D3339" t="str">
            <v>CH</v>
          </cell>
          <cell r="E3339">
            <v>10.210000000000001</v>
          </cell>
          <cell r="F3339">
            <v>0</v>
          </cell>
          <cell r="G3339">
            <v>10.210000000000001</v>
          </cell>
          <cell r="H3339">
            <v>0</v>
          </cell>
        </row>
        <row r="3340">
          <cell r="C3340" t="str">
            <v>CAMINHAO TOCO, 170CV - 11T (VU=6ANOS) (NAO INCLUI CARROCERIA) - MAO DE OBRA DIURNA NA OPERACAO</v>
          </cell>
          <cell r="D3340" t="str">
            <v>CH</v>
          </cell>
          <cell r="E3340">
            <v>0</v>
          </cell>
          <cell r="F3340">
            <v>11</v>
          </cell>
          <cell r="G3340">
            <v>11</v>
          </cell>
          <cell r="H3340">
            <v>1</v>
          </cell>
        </row>
        <row r="3341">
          <cell r="C3341" t="str">
            <v>CAMINHAO TOCO, 170CV - 11T (VU=6ANOS) (NAO INCLUI CARROCERIA) - CUSTO HORARIO PRODUTIVO DIURNO</v>
          </cell>
          <cell r="D3341" t="str">
            <v>CHP</v>
          </cell>
          <cell r="E3341">
            <v>81.13</v>
          </cell>
          <cell r="F3341">
            <v>11</v>
          </cell>
          <cell r="G3341">
            <v>92.13</v>
          </cell>
          <cell r="H3341">
            <v>1</v>
          </cell>
        </row>
        <row r="3342">
          <cell r="C3342" t="str">
            <v>CAMINHAO TOCO, 170CV - 11T (VU=6ANOS) (NAO INCLUI CARROCERIA) - CUSTO HORARIO PRODUTIVO NOTURNO</v>
          </cell>
          <cell r="D3342" t="str">
            <v>CHP - N</v>
          </cell>
          <cell r="E3342">
            <v>81.13</v>
          </cell>
          <cell r="F3342">
            <v>13.2</v>
          </cell>
          <cell r="G3342">
            <v>94.33</v>
          </cell>
          <cell r="H3342">
            <v>1.2</v>
          </cell>
        </row>
        <row r="3343">
          <cell r="C3343" t="str">
            <v>CAMINHAO TOCO, 170CV - 11T (VU=6ANOS) (NAO INCLUI CARROCERIA) - CUSTO HORARIO IMPRODUTIVO DIURNO</v>
          </cell>
          <cell r="D3343" t="str">
            <v>CHI</v>
          </cell>
          <cell r="E3343">
            <v>17.57</v>
          </cell>
          <cell r="F3343">
            <v>11</v>
          </cell>
          <cell r="G3343">
            <v>28.57</v>
          </cell>
          <cell r="H3343">
            <v>1</v>
          </cell>
        </row>
        <row r="3344">
          <cell r="C3344" t="str">
            <v>CAMINHAO TOCO, 170CV - 11T (VU=6ANOS) (NAO INCLUI CARROCERIA) - CUSTO HORARIO IMPRODUTIVO NOTURNO</v>
          </cell>
          <cell r="D3344" t="str">
            <v>CHI - N</v>
          </cell>
          <cell r="E3344">
            <v>17.57</v>
          </cell>
          <cell r="F3344">
            <v>13.2</v>
          </cell>
          <cell r="G3344">
            <v>30.77</v>
          </cell>
          <cell r="H3344">
            <v>1.2</v>
          </cell>
        </row>
        <row r="3345">
          <cell r="C3345" t="str">
            <v>CAMINHAO TOCO, 177CV - 14T (VU=6ANOS) (NAO INCLUI CARROCERIA) - DEPRECIACAO E JUROS</v>
          </cell>
          <cell r="D3345" t="str">
            <v>CH</v>
          </cell>
          <cell r="E3345">
            <v>17.91</v>
          </cell>
          <cell r="F3345">
            <v>0</v>
          </cell>
          <cell r="G3345">
            <v>17.91</v>
          </cell>
          <cell r="H3345">
            <v>0</v>
          </cell>
        </row>
        <row r="3346">
          <cell r="C3346" t="str">
            <v>CAMINHAO TOCO, 177CV - 14T (VU=6ANOS) (NAO INCLUI CARROCERIA) - MANUTENCAO</v>
          </cell>
          <cell r="D3346" t="str">
            <v>CH</v>
          </cell>
          <cell r="E3346">
            <v>12.99</v>
          </cell>
          <cell r="F3346">
            <v>0</v>
          </cell>
          <cell r="G3346">
            <v>12.99</v>
          </cell>
          <cell r="H3346">
            <v>0</v>
          </cell>
        </row>
        <row r="3347">
          <cell r="C3347" t="str">
            <v>CAMINHAO TOCO, 177CV - 14T (VU=6ANOS) (NAO INCLUI CARROCERIA) - MAO DE OBRA NOTURNA NA OPERACAO</v>
          </cell>
          <cell r="D3347" t="str">
            <v>CH</v>
          </cell>
          <cell r="E3347">
            <v>0</v>
          </cell>
          <cell r="F3347">
            <v>13.2</v>
          </cell>
          <cell r="G3347">
            <v>13.2</v>
          </cell>
          <cell r="H3347">
            <v>1.2</v>
          </cell>
        </row>
        <row r="3348">
          <cell r="C3348" t="str">
            <v>CAMINHAO TOCO, 177CV - 14T (VU=6ANOS) (NAO INCLUI CARROCERIA) - CUSTO HORARIO PRODUTIVO DIURNO</v>
          </cell>
          <cell r="D3348" t="str">
            <v>CHP</v>
          </cell>
          <cell r="E3348">
            <v>85.07</v>
          </cell>
          <cell r="F3348">
            <v>11</v>
          </cell>
          <cell r="G3348">
            <v>96.07</v>
          </cell>
          <cell r="H3348">
            <v>1</v>
          </cell>
        </row>
        <row r="3349">
          <cell r="C3349" t="str">
            <v>CAMINHAO TOCO, 177CV - 14T (VU=6ANOS) (NAO INCLUI CARROCERIA) - CUSTO HORARIO PRODUTIVO NOTURNO</v>
          </cell>
          <cell r="D3349" t="str">
            <v>CHP - N</v>
          </cell>
          <cell r="E3349">
            <v>85.07</v>
          </cell>
          <cell r="F3349">
            <v>13.2</v>
          </cell>
          <cell r="G3349">
            <v>98.27</v>
          </cell>
          <cell r="H3349">
            <v>1.2</v>
          </cell>
        </row>
        <row r="3350">
          <cell r="C3350" t="str">
            <v>CAMINHAO TOCO, 177CV - 14T (VU=6ANOS) (NAO INCLUI CARROCERIA) - CUSTO HORARIO IMPRODUTIVO DIURNO</v>
          </cell>
          <cell r="D3350" t="str">
            <v>CHI</v>
          </cell>
          <cell r="E3350">
            <v>17.91</v>
          </cell>
          <cell r="F3350">
            <v>11</v>
          </cell>
          <cell r="G3350">
            <v>28.91</v>
          </cell>
          <cell r="H3350">
            <v>1</v>
          </cell>
        </row>
        <row r="3351">
          <cell r="C3351" t="str">
            <v>CAMINHAO TOCO, 177CV - 14T (VU=6ANOS) (NAO INCLUI CARROCERIA) - CUSTO HORARIO IMPRODUTIVO NOTURNO</v>
          </cell>
          <cell r="D3351" t="str">
            <v>CHI - N</v>
          </cell>
          <cell r="E3351">
            <v>17.91</v>
          </cell>
          <cell r="F3351">
            <v>13.2</v>
          </cell>
          <cell r="G3351">
            <v>31.11</v>
          </cell>
          <cell r="H3351">
            <v>1.2</v>
          </cell>
        </row>
        <row r="3352">
          <cell r="C3352" t="str">
            <v>CAMINHÃO TOCO VW 8120 EURO III 115 CV, CARROC. FIXA MADEIRA, PBT 7700 KG, C.UTIL + CARROC 4640 KG, COM MUNCK MADAL MD-6501 CARGA MAX 3,25T (A 2M) E 1,62T (A 4M) - DEPRECIACAO</v>
          </cell>
          <cell r="D3352" t="str">
            <v>CH</v>
          </cell>
          <cell r="E3352">
            <v>12.96</v>
          </cell>
          <cell r="F3352">
            <v>0</v>
          </cell>
          <cell r="G3352">
            <v>12.96</v>
          </cell>
          <cell r="H3352">
            <v>0</v>
          </cell>
        </row>
        <row r="3353">
          <cell r="C3353" t="str">
            <v>CAMINHÃO TOCO VW 8120 EURO III 115 CV, CARROC. FIXA MADEIRA, PBT 7700 KG, C.UTIL + CARROC 4640 KG, COM MUNCK MADAL MD-6501 CARGA MAX 3,25T (A 2M) E 1,62T (A 4M) - JUROS</v>
          </cell>
          <cell r="D3353" t="str">
            <v>CH</v>
          </cell>
          <cell r="E3353">
            <v>4.4800000000000004</v>
          </cell>
          <cell r="F3353">
            <v>0</v>
          </cell>
          <cell r="G3353">
            <v>4.4800000000000004</v>
          </cell>
          <cell r="H3353">
            <v>0</v>
          </cell>
        </row>
        <row r="3354">
          <cell r="C3354" t="str">
            <v>CAMINHÃO TOCO VW 8120 EURO III 115 CV, CARROC. FIXA MADEIRA, PBT 7700 KG, C.UTIL + CARROC 4640 KG, COM MUNCK MADAL MD-6501 CARGA MAX 3,25T (A 2M) E 1,62T (A 4M) - MANUTENCAO</v>
          </cell>
          <cell r="D3354" t="str">
            <v>CH</v>
          </cell>
          <cell r="E3354">
            <v>9.65</v>
          </cell>
          <cell r="F3354">
            <v>0</v>
          </cell>
          <cell r="G3354">
            <v>9.65</v>
          </cell>
          <cell r="H3354">
            <v>0</v>
          </cell>
        </row>
        <row r="3355">
          <cell r="C3355" t="str">
            <v>CAMINHÃO TOCO VW 8120 EURO III 115 CV, CARROC. FIXA MADEIRA, PBT 7700 KG, C.UTIL + CARROC 4640 KG, COM MUNCK MADAL MD-6501 CARGA MAX 3,25T (A 2M) E 1,62T (A 4M) - MATERIAL NA OPERACAO</v>
          </cell>
          <cell r="D3355" t="str">
            <v>CH</v>
          </cell>
          <cell r="E3355">
            <v>47.2</v>
          </cell>
          <cell r="F3355">
            <v>0</v>
          </cell>
          <cell r="G3355">
            <v>47.2</v>
          </cell>
          <cell r="H3355">
            <v>0</v>
          </cell>
        </row>
        <row r="3356">
          <cell r="C3356" t="str">
            <v>CAMINHÃO TOCO VW 8120 EURO III 115 CV, CARROC. FIXA MADEIRA, PBT 7700 KG, C.UTIL + CARROC 4640 KG, COM MUNCK MADAL MD-6501 CARGA MAX 3,25T (A 2M) E 1,62T (A 4M) - MAO DE OBRA</v>
          </cell>
          <cell r="D3356" t="str">
            <v>CH</v>
          </cell>
          <cell r="E3356">
            <v>0</v>
          </cell>
          <cell r="F3356">
            <v>11.83</v>
          </cell>
          <cell r="G3356">
            <v>11.83</v>
          </cell>
          <cell r="H3356">
            <v>1</v>
          </cell>
        </row>
        <row r="3357">
          <cell r="C3357" t="str">
            <v>CAMINHAO PIPA 6.000L TOCO 162CV - PBT=11800KG C/BOMBA GASOLINA - DEPRECIACAO E JUROS</v>
          </cell>
          <cell r="D3357" t="str">
            <v>CH</v>
          </cell>
          <cell r="E3357">
            <v>22.12</v>
          </cell>
          <cell r="F3357">
            <v>0</v>
          </cell>
          <cell r="G3357">
            <v>22.12</v>
          </cell>
          <cell r="H3357">
            <v>0</v>
          </cell>
        </row>
        <row r="3358">
          <cell r="C3358" t="str">
            <v>CAMINHAO PIPA 6.000L TOCO 162CV - PBT=11800KG C/BOMBA GASOLINA - MANUTENCAO</v>
          </cell>
          <cell r="D3358" t="str">
            <v>CH</v>
          </cell>
          <cell r="E3358">
            <v>13.36</v>
          </cell>
          <cell r="F3358">
            <v>0</v>
          </cell>
          <cell r="G3358">
            <v>13.36</v>
          </cell>
          <cell r="H3358">
            <v>0</v>
          </cell>
        </row>
        <row r="3359">
          <cell r="C3359" t="str">
            <v>CAMINHAO PIPA 6000L TOCO, 162CV - 7,5T (VU=6ANOS) (INCLUI TANQUE DE ACO PARA TRANSPORTE DE AGUA) - CUSTO HORARIO DE MATERIAIS NA OPERACAO</v>
          </cell>
          <cell r="D3359" t="str">
            <v>CH</v>
          </cell>
          <cell r="E3359">
            <v>38.17</v>
          </cell>
          <cell r="F3359">
            <v>0</v>
          </cell>
          <cell r="G3359">
            <v>38.17</v>
          </cell>
          <cell r="H3359">
            <v>0</v>
          </cell>
        </row>
        <row r="3360">
          <cell r="C3360" t="str">
            <v>CAMINHAO PIPA 6000L TOCO, 162CV - 7,5T (VU=6ANOS) (INCLUI TANQUE DE ACO PARA TRANSPORTE DE AGUA E MOTOBOMBA CENTRIFUGA A GASOLINA 3,5CV) - MAO DE OBRA DIURNA NA OPERACAO</v>
          </cell>
          <cell r="D3360" t="str">
            <v>CH</v>
          </cell>
          <cell r="E3360">
            <v>0</v>
          </cell>
          <cell r="F3360">
            <v>11</v>
          </cell>
          <cell r="G3360">
            <v>11</v>
          </cell>
          <cell r="H3360">
            <v>1</v>
          </cell>
        </row>
        <row r="3361">
          <cell r="C3361" t="str">
            <v>CAMINHAO PIPA 6000L TOCO, 162CV - 7,5T (VU=6ANOS) (INCLUI TANQUE DE ACO PARA TRANSPORTE DE AGUA E MOTOBOMBA CENTRIFUGA A GASOLINA 3,5CV) - DEPRECIACAO E JUROS</v>
          </cell>
          <cell r="D3361" t="str">
            <v>CH</v>
          </cell>
          <cell r="E3361">
            <v>19.28</v>
          </cell>
          <cell r="F3361">
            <v>0</v>
          </cell>
          <cell r="G3361">
            <v>19.28</v>
          </cell>
          <cell r="H3361">
            <v>0</v>
          </cell>
        </row>
        <row r="3362">
          <cell r="C3362" t="str">
            <v>CAMINHAO PIPA 6000L TOCO, 162CV - 7,5T (VU=6ANOS) (INCLUI TANQUE DE ACO PARA TRANSPORTE DE AGUA E MOTOBOMBA CENTRIFUGA A GASOLINA 3,5CV) - MANUTENCAO</v>
          </cell>
          <cell r="D3362" t="str">
            <v>CH</v>
          </cell>
          <cell r="E3362">
            <v>11.15</v>
          </cell>
          <cell r="F3362">
            <v>0</v>
          </cell>
          <cell r="G3362">
            <v>11.15</v>
          </cell>
          <cell r="H3362">
            <v>0</v>
          </cell>
        </row>
        <row r="3363">
          <cell r="C3363" t="str">
            <v>CAMINHAO PIPA 6000L TOCO, 162CV - 7,5T (VU=6ANOS) (INCLUI TANQUE DE ACO PARA TRANSPORTE DE AGUA E MOTOBOMBA CENTRIFUGA A GASOLINA 3,5CV) - CUSTO HORARIO DE MATERIAIS NA OPERACAO</v>
          </cell>
          <cell r="D3363" t="str">
            <v>CH</v>
          </cell>
          <cell r="E3363">
            <v>61.59</v>
          </cell>
          <cell r="F3363">
            <v>0</v>
          </cell>
          <cell r="G3363">
            <v>61.59</v>
          </cell>
          <cell r="H3363">
            <v>0</v>
          </cell>
        </row>
        <row r="3364">
          <cell r="C3364" t="str">
            <v xml:space="preserve">CAMINHAO PIPA F12000 142HP TANQUE 6000L/MAO DE OBRA NA OPERACAO DIURNA </v>
          </cell>
          <cell r="D3364" t="str">
            <v>CH</v>
          </cell>
          <cell r="E3364">
            <v>0</v>
          </cell>
          <cell r="F3364">
            <v>8.8000000000000007</v>
          </cell>
          <cell r="G3364">
            <v>8.8000000000000007</v>
          </cell>
          <cell r="H3364">
            <v>0</v>
          </cell>
        </row>
        <row r="3365">
          <cell r="C3365" t="str">
            <v>CAMINHAO PIPA 6000L TOCO, 162CV - 7,5T (VU=6ANOS) (INCLUI TANQUE DE ACO PARA TRANSPORTE DE AGUA) - MAO DE OBRA NOTURNA NA OPERACAO</v>
          </cell>
          <cell r="D3365" t="str">
            <v>CH</v>
          </cell>
          <cell r="E3365">
            <v>0</v>
          </cell>
          <cell r="F3365">
            <v>13.2</v>
          </cell>
          <cell r="G3365">
            <v>13.2</v>
          </cell>
          <cell r="H3365">
            <v>1.2</v>
          </cell>
        </row>
        <row r="3366">
          <cell r="C3366" t="str">
            <v>CAMINHAO PIPA 6000L TOCO, 162CV - 7,5T (VU=6ANOS) (INCLUI TANQUE DE ACO PARA TRANSPORTE DE AGUA E MOTOBOMBA CENTRIFUGA A GASOLINA 3,5CV) - CUSTO HORARIO PRODUTIVO DIURNO</v>
          </cell>
          <cell r="D3366" t="str">
            <v>CHP</v>
          </cell>
          <cell r="E3366">
            <v>92.02</v>
          </cell>
          <cell r="F3366">
            <v>11</v>
          </cell>
          <cell r="G3366">
            <v>103.02</v>
          </cell>
          <cell r="H3366">
            <v>1</v>
          </cell>
        </row>
        <row r="3367">
          <cell r="C3367" t="str">
            <v>CAMINHAO PIPA 10000L TRUCADO, 208CV - 21,1T (VU=6ANOS) (INCLUI TANQUE DE ACO PARA TRANSPORTE DE AGUA E MOTOBOMBA CENTRIFUGA A GASOLINA 3,5CV) - DEPRECIACAO E JUROS</v>
          </cell>
          <cell r="D3367" t="str">
            <v>CH</v>
          </cell>
          <cell r="E3367">
            <v>21.25</v>
          </cell>
          <cell r="F3367">
            <v>0</v>
          </cell>
          <cell r="G3367">
            <v>21.25</v>
          </cell>
          <cell r="H3367">
            <v>0</v>
          </cell>
        </row>
        <row r="3368">
          <cell r="C3368" t="str">
            <v>CAMINHAO PIPA 10000L TRUCADO, 208CV - 21,1T (VU=6ANOS) (INCLUI TANQUE DE ACO PARA TRANSPORTE DE AGUA E MOTOBOMBA CENTRIFUGA A GASOLINA 3,5CV) - MANUTENCAO</v>
          </cell>
          <cell r="D3368" t="str">
            <v>CH</v>
          </cell>
          <cell r="E3368">
            <v>12.3</v>
          </cell>
          <cell r="F3368">
            <v>0</v>
          </cell>
          <cell r="G3368">
            <v>12.3</v>
          </cell>
          <cell r="H3368">
            <v>0</v>
          </cell>
        </row>
        <row r="3369">
          <cell r="C3369" t="str">
            <v>CAMINHAO PIPA 10000L TRUCADO, 208CV - 21,1T (VU=6ANOS) (INCLUI TANQUE DE ACO PARA TRANSPORTE DE AGUA E MOTOBOMBA CENTRIFUGA A GASOLINA 3,5CV) - MAO DE OBRA NOTURNA NA OPERACAO</v>
          </cell>
          <cell r="D3369" t="str">
            <v>CH</v>
          </cell>
          <cell r="E3369">
            <v>0</v>
          </cell>
          <cell r="F3369">
            <v>13.2</v>
          </cell>
          <cell r="G3369">
            <v>13.2</v>
          </cell>
          <cell r="H3369">
            <v>1.2</v>
          </cell>
        </row>
        <row r="3370">
          <cell r="C3370" t="str">
            <v>CAMINHAO PIPA FORD F12000 6000L 162HP C/BOMBA GASOLINA - CHP DIURNO</v>
          </cell>
          <cell r="D3370" t="str">
            <v>CHP</v>
          </cell>
          <cell r="E3370">
            <v>73.650000000000006</v>
          </cell>
          <cell r="F3370">
            <v>11</v>
          </cell>
          <cell r="G3370">
            <v>84.65</v>
          </cell>
          <cell r="H3370">
            <v>1</v>
          </cell>
        </row>
        <row r="3371">
          <cell r="C3371" t="str">
            <v>CAMINHAO PIPA FORD F12000 6000L 162HP C/BOMBA GASOLINA - CHI DIURNO</v>
          </cell>
          <cell r="D3371" t="str">
            <v>CHI</v>
          </cell>
          <cell r="E3371">
            <v>22.12</v>
          </cell>
          <cell r="F3371">
            <v>11</v>
          </cell>
          <cell r="G3371">
            <v>33.119999999999997</v>
          </cell>
          <cell r="H3371">
            <v>1</v>
          </cell>
        </row>
        <row r="3372">
          <cell r="C3372" t="str">
            <v>CAMINHAO PIPA 6000L TOCO, 162CV - 7,5T (VU=6ANOS) (INCLUI TANQUE DE ACO PARA TRANSPORTE DE AGUA E MOTOBOMBA CENTRIFUGA A GASOLINA 3,5CV) - CUSTO HORARIO PRODUTIVO NOTURNO</v>
          </cell>
          <cell r="D3372" t="str">
            <v>CHP - N</v>
          </cell>
          <cell r="E3372">
            <v>92.02</v>
          </cell>
          <cell r="F3372">
            <v>13.2</v>
          </cell>
          <cell r="G3372">
            <v>105.22</v>
          </cell>
          <cell r="H3372">
            <v>1.2</v>
          </cell>
        </row>
        <row r="3373">
          <cell r="C3373" t="str">
            <v>CAMINHAO PIPA 6000L TOCO, 162CV - 7,5T (VU=6ANOS) (INCLUI TANQUE DE ACO PARA TRANSPORTE DE AGUA E MOTOBOMBA CENTRIFUGA A GASOLINA 3,5CV) - CUSTO HORARIO IMPRODUTIVO NOTURNO</v>
          </cell>
          <cell r="D3373" t="str">
            <v>CHI - N</v>
          </cell>
          <cell r="E3373">
            <v>19.28</v>
          </cell>
          <cell r="F3373">
            <v>13.2</v>
          </cell>
          <cell r="G3373">
            <v>32.479999999999997</v>
          </cell>
          <cell r="H3373">
            <v>1.2</v>
          </cell>
        </row>
        <row r="3374">
          <cell r="C3374" t="str">
            <v>CAMINHAO PIPA 10000L TRUCADO, 208CV - 21,1T (VU=6ANOS) (INCLUI TANQUE DE ACO PARA TRANSPORTE DE AGUA E MOTOBOMBA CENTRIFUGA A GASOLINA 3,5CV) - CUSTO HORARIO PRODUTIVO DIURNO</v>
          </cell>
          <cell r="D3374" t="str">
            <v>CHP</v>
          </cell>
          <cell r="E3374">
            <v>88.16</v>
          </cell>
          <cell r="F3374">
            <v>11</v>
          </cell>
          <cell r="G3374">
            <v>99.16</v>
          </cell>
          <cell r="H3374">
            <v>1</v>
          </cell>
        </row>
        <row r="3375">
          <cell r="C3375" t="str">
            <v>CAMINHAO PIPA 10000L TRUCADO, 208CV - 21,1T (VU=6ANOS) (INCLUI TANQUE DE ACO PARA TRANSPORTE DE AGUA E MOTOBOMBA CENTRIFUGA A GASOLINA 3,5CV) - CUSTO HORARIO PRODUTIVO NOTURNO</v>
          </cell>
          <cell r="D3375" t="str">
            <v>CHP - N</v>
          </cell>
          <cell r="E3375">
            <v>88.16</v>
          </cell>
          <cell r="F3375">
            <v>13.2</v>
          </cell>
          <cell r="G3375">
            <v>101.36</v>
          </cell>
          <cell r="H3375">
            <v>1.2</v>
          </cell>
        </row>
        <row r="3376">
          <cell r="C3376" t="str">
            <v>CAMINHAO PIPA 10000L TRUCADO, 208CV - 21,1T (VU=6ANOS) (INCLUI TANQUE DE ACO PARA TRANSPORTE DE AGUA E MOTOBOMBA CENTRIFUGA A GASOLINA 3,5CV) - CUSTO HORARIO IMPRODUTIVO DIURNO</v>
          </cell>
          <cell r="D3376" t="str">
            <v>CHI</v>
          </cell>
          <cell r="E3376">
            <v>21.25</v>
          </cell>
          <cell r="F3376">
            <v>11</v>
          </cell>
          <cell r="G3376">
            <v>32.25</v>
          </cell>
          <cell r="H3376">
            <v>1</v>
          </cell>
        </row>
        <row r="3377">
          <cell r="C3377" t="str">
            <v>CAMINHAO PIPA 10000L TRUCADO, 208CV - 21,1T (VU=6ANOS) (INCLUI TANQUE DE ACO PARA TRANSPORTE DE AGUA E MOTOBOMBA CENTRIFUGA A GASOLINA 3,5CV) - CUSTO HORARIO IMPRODUTIVO NOTURNO</v>
          </cell>
          <cell r="D3377" t="str">
            <v>CHI - N</v>
          </cell>
          <cell r="E3377">
            <v>21.25</v>
          </cell>
          <cell r="F3377">
            <v>13.2</v>
          </cell>
          <cell r="G3377">
            <v>34.450000000000003</v>
          </cell>
          <cell r="H3377">
            <v>1.2</v>
          </cell>
        </row>
        <row r="3378">
          <cell r="C3378" t="str">
            <v>CAMINHAO PIPA 10000L TRUCADO, 208CV - 21,1T (VU=6ANOS) (INCLUI TANQUE DE ACO PARA TRANSPORTE DE AGUA E MOTOBOMBA CENTRIFUGA A GASOLINA 3,5CV) - CUSTO HORARIO DE MATERIAIS NA OPERACAO</v>
          </cell>
          <cell r="D3378" t="str">
            <v>CH</v>
          </cell>
          <cell r="E3378">
            <v>54.61</v>
          </cell>
          <cell r="F3378">
            <v>0</v>
          </cell>
          <cell r="G3378">
            <v>54.61</v>
          </cell>
          <cell r="H3378">
            <v>0</v>
          </cell>
        </row>
        <row r="3379">
          <cell r="C3379" t="str">
            <v>CAMINHAO PIPA 10000L TRUCADO, 208CV - 21,1T (VU=6ANOS) (INCLUI TANQUE DE ACO PARA TRANSPORTE DE AGUA E MOTOBOMBA CENTRIFUGA A GASOLINA 3,5CV) - MAO DE OBRA DIURNA NA OPERACAO</v>
          </cell>
          <cell r="D3379" t="str">
            <v>CH</v>
          </cell>
          <cell r="E3379">
            <v>0</v>
          </cell>
          <cell r="F3379">
            <v>11</v>
          </cell>
          <cell r="G3379">
            <v>11</v>
          </cell>
          <cell r="H3379">
            <v>1</v>
          </cell>
        </row>
        <row r="3380">
          <cell r="C3380" t="str">
            <v>CAMINHAO PIPA 6000L TOCO, 162CV - 7,5T (VU=6 ANOS) (INCLUI TANQUE DE ACO PARA TRANSPORTE DE AGUA) - MANUTENCAO</v>
          </cell>
          <cell r="D3380" t="str">
            <v>CH</v>
          </cell>
          <cell r="E3380">
            <v>8.2799999999999994</v>
          </cell>
          <cell r="F3380">
            <v>0</v>
          </cell>
          <cell r="G3380">
            <v>8.2799999999999994</v>
          </cell>
          <cell r="H3380">
            <v>0</v>
          </cell>
        </row>
        <row r="3381">
          <cell r="C3381" t="str">
            <v>CAMINHAO PIPA 6000L TOCO, 162CV - 7,5T (VU=6ANOS) (INCLUI TANQUE DE ACO PARA TRANSPORTE DE AGUA) - DEPRECIACAO E JUROS</v>
          </cell>
          <cell r="D3381" t="str">
            <v>CH</v>
          </cell>
          <cell r="E3381">
            <v>16.690000000000001</v>
          </cell>
          <cell r="F3381">
            <v>0</v>
          </cell>
          <cell r="G3381">
            <v>16.690000000000001</v>
          </cell>
          <cell r="H3381">
            <v>0</v>
          </cell>
        </row>
        <row r="3382">
          <cell r="C3382" t="str">
            <v>CAMINHAO PIPA 6000L TOCO, 162CV - 7,5T (VU=6ANOS) (INCLUI TANQUE DE ACO PARA TRANSPORTE DE AGUA) - CUSTO HORARIO PRODUTIVO DIURNO</v>
          </cell>
          <cell r="D3382" t="str">
            <v>CHP</v>
          </cell>
          <cell r="E3382">
            <v>63.14</v>
          </cell>
          <cell r="F3382">
            <v>8.8000000000000007</v>
          </cell>
          <cell r="G3382">
            <v>71.94</v>
          </cell>
          <cell r="H3382">
            <v>0</v>
          </cell>
        </row>
        <row r="3383">
          <cell r="C3383" t="str">
            <v>CAMINHAO PIPA 6000L TOCO, 162CV - 7,5T (VU=6ANOS) (INCLUI TANQUE DE ACO PARA TRANSPORTE DE AGUA) - CUSTO HORARIO IMPRODUTIVO DIURNO</v>
          </cell>
          <cell r="D3383" t="str">
            <v>CHI</v>
          </cell>
          <cell r="E3383">
            <v>16.690000000000001</v>
          </cell>
          <cell r="F3383">
            <v>11</v>
          </cell>
          <cell r="G3383">
            <v>27.69</v>
          </cell>
          <cell r="H3383">
            <v>1</v>
          </cell>
        </row>
        <row r="3384">
          <cell r="C3384" t="str">
            <v>CAMINHAO TANQUE (PIPA) 6.000 L, DIESEL, 132 CV, COM MOTORISTA.</v>
          </cell>
          <cell r="D3384" t="str">
            <v>CHP</v>
          </cell>
          <cell r="E3384">
            <v>73.09</v>
          </cell>
          <cell r="F3384">
            <v>11.63</v>
          </cell>
          <cell r="G3384">
            <v>84.72</v>
          </cell>
          <cell r="H3384">
            <v>1</v>
          </cell>
        </row>
        <row r="3385">
          <cell r="C3385" t="str">
            <v>CAMINHAO BASCULANTE (TOCO) 5 M3, MOTOR DIESEL, 132CV, COM MOTORISTA, CHP.</v>
          </cell>
          <cell r="D3385" t="str">
            <v>CH</v>
          </cell>
          <cell r="E3385">
            <v>69.17</v>
          </cell>
          <cell r="F3385">
            <v>11.63</v>
          </cell>
          <cell r="G3385">
            <v>80.8</v>
          </cell>
          <cell r="H3385">
            <v>1</v>
          </cell>
        </row>
        <row r="3386">
          <cell r="C3386" t="str">
            <v>CAMINHAO BASCULANTE (TOCO), 5 M3, MOTOR DIESEL, 132CV, COM MOTORISTA, (CHI).</v>
          </cell>
          <cell r="D3386" t="str">
            <v>CH</v>
          </cell>
          <cell r="E3386">
            <v>16.52</v>
          </cell>
          <cell r="F3386">
            <v>11.63</v>
          </cell>
          <cell r="G3386">
            <v>28.15</v>
          </cell>
          <cell r="H3386">
            <v>1</v>
          </cell>
        </row>
        <row r="3387">
          <cell r="C3387" t="str">
            <v>ALUGUEL CAMINHAO BASCUL NO TOCO 4M3 DMOTOR DIESEL 85CV (CI) C/MOTORISTA</v>
          </cell>
          <cell r="D3387" t="str">
            <v>CH</v>
          </cell>
          <cell r="E3387">
            <v>16.52</v>
          </cell>
          <cell r="F3387">
            <v>11.63</v>
          </cell>
          <cell r="G3387">
            <v>28.15</v>
          </cell>
          <cell r="H3387">
            <v>1</v>
          </cell>
        </row>
        <row r="3388">
          <cell r="C3388" t="str">
            <v xml:space="preserve">ALUGUEL CAMINHAO BASCUL NO TOCO 4M3 MOTOR DIESEL 85CV (CP) C/MOTORISTA </v>
          </cell>
          <cell r="D3388" t="str">
            <v>CH</v>
          </cell>
          <cell r="E3388">
            <v>61.69</v>
          </cell>
          <cell r="F3388">
            <v>11.63</v>
          </cell>
          <cell r="G3388">
            <v>73.319999999999993</v>
          </cell>
          <cell r="H3388">
            <v>1</v>
          </cell>
        </row>
        <row r="3389">
          <cell r="C3389" t="str">
            <v>ALUGUEL CAMINHAO CARROC FIXA TOCO 7,5T MOTOR DIESEL 132CV (CF) C/MOTORISTA</v>
          </cell>
          <cell r="D3389" t="str">
            <v>CH</v>
          </cell>
          <cell r="E3389">
            <v>24.62</v>
          </cell>
          <cell r="F3389">
            <v>11.63</v>
          </cell>
          <cell r="G3389">
            <v>36.25</v>
          </cell>
          <cell r="H3389">
            <v>1</v>
          </cell>
        </row>
        <row r="3390">
          <cell r="C3390" t="str">
            <v>ALUGUEL CAMINHAO CARROC FIXA TOCO 7,5T MOTOR DIESEL 132CV(CP) C/MOTORISTA</v>
          </cell>
          <cell r="D3390" t="str">
            <v>CH</v>
          </cell>
          <cell r="E3390">
            <v>69.88</v>
          </cell>
          <cell r="F3390">
            <v>11.63</v>
          </cell>
          <cell r="G3390">
            <v>81.510000000000005</v>
          </cell>
          <cell r="H3390">
            <v>1</v>
          </cell>
        </row>
        <row r="3391">
          <cell r="C3391" t="str">
            <v>ALUGUEL CAMINHAO CARROC FIXA TOCO 7,5T MOTOR DIESEL 132CV (CI) C/MOTO RISTA</v>
          </cell>
          <cell r="D3391" t="str">
            <v>CH</v>
          </cell>
          <cell r="E3391">
            <v>18.54</v>
          </cell>
          <cell r="F3391">
            <v>11.63</v>
          </cell>
          <cell r="G3391">
            <v>30.17</v>
          </cell>
          <cell r="H3391">
            <v>1</v>
          </cell>
        </row>
        <row r="3392">
          <cell r="C3392" t="str">
            <v>RETRO-ESCAVADERIA</v>
          </cell>
          <cell r="E3392" t="str">
            <v/>
          </cell>
          <cell r="F3392" t="str">
            <v/>
          </cell>
          <cell r="G3392" t="str">
            <v/>
          </cell>
        </row>
        <row r="3393">
          <cell r="C3393" t="str">
            <v>RETROESCAVADEIRA, 4 X 4, 86 CV (VU= 5 ANOS) - DEPRECIACAO E JUROS</v>
          </cell>
          <cell r="D3393" t="str">
            <v>CH</v>
          </cell>
          <cell r="E3393">
            <v>27.25</v>
          </cell>
          <cell r="F3393">
            <v>0</v>
          </cell>
          <cell r="G3393">
            <v>27.25</v>
          </cell>
          <cell r="H3393">
            <v>0</v>
          </cell>
        </row>
        <row r="3394">
          <cell r="C3394" t="str">
            <v>RETROESCAVADEIRA, 4 X 4, 86 CV (VU= 5 ANOS) - MANUTENCAO</v>
          </cell>
          <cell r="D3394" t="str">
            <v>CH</v>
          </cell>
          <cell r="E3394">
            <v>20.66</v>
          </cell>
          <cell r="F3394">
            <v>0</v>
          </cell>
          <cell r="G3394">
            <v>20.66</v>
          </cell>
          <cell r="H3394">
            <v>0</v>
          </cell>
        </row>
        <row r="3395">
          <cell r="C3395" t="str">
            <v>RETROESCAVADEIRA, 4 X 4, 86 CV (VU= 5 ANOS) - MAO DE OBRA/OPERACAO</v>
          </cell>
          <cell r="D3395" t="str">
            <v>CH</v>
          </cell>
          <cell r="E3395">
            <v>0</v>
          </cell>
          <cell r="F3395">
            <v>11.84</v>
          </cell>
          <cell r="G3395">
            <v>11.84</v>
          </cell>
          <cell r="H3395">
            <v>1</v>
          </cell>
        </row>
        <row r="3396">
          <cell r="C3396" t="str">
            <v>RETROESCAVADEIRA SOBRE RODAS 79 HP</v>
          </cell>
          <cell r="D3396" t="str">
            <v>CH</v>
          </cell>
          <cell r="E3396">
            <v>25.18</v>
          </cell>
          <cell r="F3396">
            <v>0</v>
          </cell>
          <cell r="G3396">
            <v>25.18</v>
          </cell>
          <cell r="H3396">
            <v>0</v>
          </cell>
        </row>
        <row r="3397">
          <cell r="C3397" t="str">
            <v>RETROESCAVADEIRA C/ CARREGADEIRA SOBRE PNEUS C/TRANSMISSAO MECANICA 79 HP (VU=5ANOS) - MANUTENCAO</v>
          </cell>
          <cell r="D3397" t="str">
            <v>CH</v>
          </cell>
          <cell r="E3397">
            <v>19.07</v>
          </cell>
          <cell r="F3397">
            <v>0</v>
          </cell>
          <cell r="G3397">
            <v>19.07</v>
          </cell>
          <cell r="H3397">
            <v>0</v>
          </cell>
        </row>
        <row r="3398">
          <cell r="C3398" t="str">
            <v>RETROESCAVADEIRA, 75CV (VU= 5 ANOS) - CUSTO DE MATERIAIS NA OPERACAO</v>
          </cell>
          <cell r="D3398" t="str">
            <v>CH</v>
          </cell>
          <cell r="E3398">
            <v>26.68</v>
          </cell>
          <cell r="F3398">
            <v>0</v>
          </cell>
          <cell r="G3398">
            <v>26.68</v>
          </cell>
          <cell r="H3398">
            <v>0</v>
          </cell>
        </row>
        <row r="3399">
          <cell r="C3399" t="str">
            <v>RETROESCAVADEIRA, 75CV (VU= 5 ANOS) - MAO DE OBRA/OPERACAO</v>
          </cell>
          <cell r="D3399" t="str">
            <v>CH</v>
          </cell>
          <cell r="E3399">
            <v>0</v>
          </cell>
          <cell r="F3399">
            <v>11.84</v>
          </cell>
          <cell r="G3399">
            <v>11.84</v>
          </cell>
          <cell r="H3399">
            <v>1</v>
          </cell>
        </row>
        <row r="3400">
          <cell r="C3400" t="str">
            <v>RETROESCAVADEIRA, 4 X 4, 86 CV (VU= 5 ANOS) - CHP DIURNO</v>
          </cell>
          <cell r="D3400" t="str">
            <v>CHP</v>
          </cell>
          <cell r="E3400">
            <v>79.099999999999994</v>
          </cell>
          <cell r="F3400">
            <v>11.84</v>
          </cell>
          <cell r="G3400">
            <v>90.94</v>
          </cell>
          <cell r="H3400">
            <v>1</v>
          </cell>
        </row>
        <row r="3401">
          <cell r="C3401" t="str">
            <v>RETROESCAVADEIRA, 4 X 4, 86 CV (VU= 5 ANOS) - CHI DIURNO</v>
          </cell>
          <cell r="D3401" t="str">
            <v>CHI</v>
          </cell>
          <cell r="E3401">
            <v>27.25</v>
          </cell>
          <cell r="F3401">
            <v>11.84</v>
          </cell>
          <cell r="G3401">
            <v>39.090000000000003</v>
          </cell>
          <cell r="H3401">
            <v>1</v>
          </cell>
        </row>
        <row r="3402">
          <cell r="C3402" t="str">
            <v>RETROESCAVADEIRA, 75CV (VU= 5 ANOS) - CHP DIURNO</v>
          </cell>
          <cell r="D3402" t="str">
            <v>CHP</v>
          </cell>
          <cell r="E3402">
            <v>70.930000000000007</v>
          </cell>
          <cell r="F3402">
            <v>11.84</v>
          </cell>
          <cell r="G3402">
            <v>82.77</v>
          </cell>
          <cell r="H3402">
            <v>1</v>
          </cell>
        </row>
        <row r="3403">
          <cell r="C3403" t="str">
            <v>RETROESCAVADEIRA, 75CV (VU= 5 ANOS) - CHI DIURNO</v>
          </cell>
          <cell r="D3403" t="str">
            <v>CHI</v>
          </cell>
          <cell r="E3403">
            <v>25.18</v>
          </cell>
          <cell r="F3403">
            <v>11.84</v>
          </cell>
          <cell r="G3403">
            <v>37.020000000000003</v>
          </cell>
          <cell r="H3403">
            <v>1</v>
          </cell>
        </row>
        <row r="3404">
          <cell r="C3404" t="str">
            <v>RETROESCAVADEIRA, 74HP (VU=6 ANOS) - DEPRECIACAO E JUROS</v>
          </cell>
          <cell r="D3404" t="str">
            <v>CH</v>
          </cell>
          <cell r="E3404">
            <v>24.97</v>
          </cell>
          <cell r="F3404">
            <v>0</v>
          </cell>
          <cell r="G3404">
            <v>24.97</v>
          </cell>
          <cell r="H3404">
            <v>0</v>
          </cell>
        </row>
        <row r="3405">
          <cell r="C3405" t="str">
            <v>RETROESCAVADEIRA, 74HP (VU= 6 ANOS) - MANUTENCAO</v>
          </cell>
          <cell r="D3405" t="str">
            <v>CH</v>
          </cell>
          <cell r="E3405">
            <v>14.51</v>
          </cell>
          <cell r="F3405">
            <v>0</v>
          </cell>
          <cell r="G3405">
            <v>14.51</v>
          </cell>
          <cell r="H3405">
            <v>0</v>
          </cell>
        </row>
        <row r="3406">
          <cell r="C3406" t="str">
            <v>RETROESCAVADEIRA, 74HP (VU= 5 ANOS) - MATERIAIS OPERACAO</v>
          </cell>
          <cell r="D3406" t="str">
            <v>CH</v>
          </cell>
          <cell r="E3406">
            <v>34.47</v>
          </cell>
          <cell r="F3406">
            <v>0</v>
          </cell>
          <cell r="G3406">
            <v>34.47</v>
          </cell>
          <cell r="H3406">
            <v>0</v>
          </cell>
        </row>
        <row r="3407">
          <cell r="C3407" t="str">
            <v>RETROESCAVADEIRA, 74HP (VU=6 ANOS) - MAO DE OBRA/OPERACAO</v>
          </cell>
          <cell r="D3407" t="str">
            <v>CH</v>
          </cell>
          <cell r="E3407">
            <v>0</v>
          </cell>
          <cell r="F3407">
            <v>11.84</v>
          </cell>
          <cell r="G3407">
            <v>11.84</v>
          </cell>
          <cell r="H3407">
            <v>1</v>
          </cell>
        </row>
        <row r="3408">
          <cell r="C3408" t="str">
            <v>RETROESCAVADEIRA, 74HP - (VU = 6 ANOS) - CHP DIURNO</v>
          </cell>
          <cell r="D3408" t="str">
            <v>CHP</v>
          </cell>
          <cell r="E3408">
            <v>73.95</v>
          </cell>
          <cell r="F3408">
            <v>10.8</v>
          </cell>
          <cell r="G3408">
            <v>84.75</v>
          </cell>
          <cell r="H3408">
            <v>0.9123</v>
          </cell>
        </row>
        <row r="3409">
          <cell r="C3409" t="str">
            <v>RETROESCAVADEIRA, 74HP (VU = 6 ANOS) - CHP NOTURNO</v>
          </cell>
          <cell r="D3409" t="str">
            <v>CHP - N</v>
          </cell>
          <cell r="E3409">
            <v>73.95</v>
          </cell>
          <cell r="F3409">
            <v>11.84</v>
          </cell>
          <cell r="G3409">
            <v>85.79</v>
          </cell>
          <cell r="H3409">
            <v>1</v>
          </cell>
        </row>
        <row r="3410">
          <cell r="C3410" t="str">
            <v>RETROESCAVADEIRA, 74HP (VU = 6 ANOS) - CHI DIURNO</v>
          </cell>
          <cell r="D3410" t="str">
            <v>CHI</v>
          </cell>
          <cell r="E3410">
            <v>24.97</v>
          </cell>
          <cell r="F3410">
            <v>10.8</v>
          </cell>
          <cell r="G3410">
            <v>35.770000000000003</v>
          </cell>
          <cell r="H3410">
            <v>0.9123</v>
          </cell>
        </row>
        <row r="3411">
          <cell r="C3411" t="str">
            <v>RETROESCAVADEIRA, 74HP (VU = 6 ANOS) - CHI NOTURNO</v>
          </cell>
          <cell r="D3411" t="str">
            <v>CHI - N</v>
          </cell>
          <cell r="E3411">
            <v>24.97</v>
          </cell>
          <cell r="F3411">
            <v>11.84</v>
          </cell>
          <cell r="G3411">
            <v>36.81</v>
          </cell>
          <cell r="H3411">
            <v>1</v>
          </cell>
        </row>
        <row r="3412">
          <cell r="C3412" t="str">
            <v>RETROESCAVADEIRA, 4 X 4, 86 CV (VU= 5 ANOS) - MATERIAIS/OPERACAO</v>
          </cell>
          <cell r="D3412" t="str">
            <v>CH</v>
          </cell>
          <cell r="E3412">
            <v>31.19</v>
          </cell>
          <cell r="F3412">
            <v>0</v>
          </cell>
          <cell r="G3412">
            <v>31.19</v>
          </cell>
          <cell r="H3412">
            <v>0</v>
          </cell>
        </row>
        <row r="3413">
          <cell r="C3413" t="str">
            <v>CUSTO HORARIO COM DEPRECIACAO E JUROS - RETROESCAVADEIRA SOBRE RODAS - CASE 580 H - 74 HP</v>
          </cell>
          <cell r="D3413" t="str">
            <v>CH</v>
          </cell>
          <cell r="E3413">
            <v>24.97</v>
          </cell>
          <cell r="F3413">
            <v>0</v>
          </cell>
          <cell r="G3413">
            <v>24.97</v>
          </cell>
          <cell r="H3413">
            <v>0</v>
          </cell>
        </row>
        <row r="3414">
          <cell r="C3414" t="str">
            <v>CUSTO HORARIO COM MAO DE OBRA NA OPERACAO DIURNA - RETROESCAVADEIRA SOBRE RODAS - CASE 580 H - 74 HP</v>
          </cell>
          <cell r="D3414" t="str">
            <v>CH</v>
          </cell>
          <cell r="E3414">
            <v>0</v>
          </cell>
          <cell r="F3414">
            <v>20.13</v>
          </cell>
          <cell r="G3414">
            <v>20.13</v>
          </cell>
          <cell r="H3414">
            <v>0</v>
          </cell>
        </row>
        <row r="3415">
          <cell r="C3415" t="str">
            <v>CUSTO HORARIO COM MANUTENCAO - RETROESCAVADEIRA SOBRE RODAS - CASE 580 H - 74 HP</v>
          </cell>
          <cell r="D3415" t="str">
            <v>CH</v>
          </cell>
          <cell r="E3415">
            <v>14.51</v>
          </cell>
          <cell r="F3415">
            <v>0</v>
          </cell>
          <cell r="G3415">
            <v>14.51</v>
          </cell>
          <cell r="H3415">
            <v>0</v>
          </cell>
        </row>
        <row r="3416">
          <cell r="C3416" t="str">
            <v>CUSTO HORARIO COM MATERIAIS NA OPERACAO - RETROESCAVADEIRA SOBRE RODAS - CASE 580 H - 74 HP</v>
          </cell>
          <cell r="D3416" t="str">
            <v>CH</v>
          </cell>
          <cell r="E3416">
            <v>34.47</v>
          </cell>
          <cell r="F3416">
            <v>0</v>
          </cell>
          <cell r="G3416">
            <v>34.47</v>
          </cell>
          <cell r="H3416">
            <v>0</v>
          </cell>
        </row>
        <row r="3417">
          <cell r="C3417" t="str">
            <v>RETROESCAVADEIRA SOBRE RODAS - CASE580 H - 74 HP - CUSTO HORARIO PRODUTIVO DIURNO</v>
          </cell>
          <cell r="D3417" t="str">
            <v>CHP</v>
          </cell>
          <cell r="E3417">
            <v>73.95</v>
          </cell>
          <cell r="F3417">
            <v>20.13</v>
          </cell>
          <cell r="G3417">
            <v>94.08</v>
          </cell>
          <cell r="H3417">
            <v>0</v>
          </cell>
        </row>
        <row r="3418">
          <cell r="C3418" t="str">
            <v>RETROESCAVADEIRA SOBRE RODAS - CASE 580 H - 74 HP - CUSTO HORARIO IMPRODUTIVO DIURNO</v>
          </cell>
          <cell r="D3418" t="str">
            <v>CHI</v>
          </cell>
          <cell r="E3418">
            <v>24.97</v>
          </cell>
          <cell r="F3418">
            <v>20.13</v>
          </cell>
          <cell r="G3418">
            <v>45.1</v>
          </cell>
          <cell r="H3418">
            <v>0</v>
          </cell>
        </row>
        <row r="3419">
          <cell r="C3419" t="str">
            <v>TRATOR CARREGADEIRA E RETROESCAVADEIRA DIESEL 75CV (CP) INCL OPERADOR - CAPAC CACAMBA 0,76M3</v>
          </cell>
          <cell r="D3419" t="str">
            <v>CH</v>
          </cell>
          <cell r="E3419">
            <v>81.78</v>
          </cell>
          <cell r="F3419">
            <v>11.29</v>
          </cell>
          <cell r="G3419">
            <v>93.07</v>
          </cell>
          <cell r="H3419">
            <v>1</v>
          </cell>
        </row>
        <row r="3420">
          <cell r="C3420" t="str">
            <v>TRATOR CARREGADEIRA E RETROESCAVADEIRA DIESEL 75CV (CI) INCL OPERADOR - CAPAC CACAMBA 0,76M3</v>
          </cell>
          <cell r="D3420" t="str">
            <v>CH</v>
          </cell>
          <cell r="E3420">
            <v>25.23</v>
          </cell>
          <cell r="F3420">
            <v>11.29</v>
          </cell>
          <cell r="G3420">
            <v>36.520000000000003</v>
          </cell>
          <cell r="H3420">
            <v>1</v>
          </cell>
        </row>
        <row r="3421">
          <cell r="C3421" t="str">
            <v>ESCAVADEIRA</v>
          </cell>
          <cell r="E3421" t="str">
            <v/>
          </cell>
          <cell r="F3421" t="str">
            <v/>
          </cell>
          <cell r="G3421" t="str">
            <v/>
          </cell>
        </row>
        <row r="3422">
          <cell r="C3422" t="str">
            <v>ESCAVADEIRA HIDRAULICA SOBRE ESTEIRAS 110HP A DIESEL - CHP - INCLUSIVE OPERADOR</v>
          </cell>
          <cell r="D3422" t="str">
            <v>CHP</v>
          </cell>
          <cell r="E3422">
            <v>136.78</v>
          </cell>
          <cell r="F3422">
            <v>11.29</v>
          </cell>
          <cell r="G3422">
            <v>148.07</v>
          </cell>
          <cell r="H3422">
            <v>1</v>
          </cell>
        </row>
        <row r="3423">
          <cell r="C3423" t="str">
            <v>ESCAVADEIRA HIDRAULICA SOBRE ESTEIRAS 110HP A DIESEL - CHI - INCLUISVE OPERADOR</v>
          </cell>
          <cell r="D3423" t="str">
            <v>CHI</v>
          </cell>
          <cell r="E3423">
            <v>51.58</v>
          </cell>
          <cell r="F3423">
            <v>11.29</v>
          </cell>
          <cell r="G3423">
            <v>62.87</v>
          </cell>
          <cell r="H3423">
            <v>1</v>
          </cell>
        </row>
        <row r="3424">
          <cell r="C3424" t="str">
            <v>ESCAVADEIRA HIDRAULICA SOBRE ESTEIRA 105HP, PESO OPERACIONAL 17T, CAP. 0,8M3 - DEPRECIACAO</v>
          </cell>
          <cell r="D3424" t="str">
            <v>CH</v>
          </cell>
          <cell r="E3424">
            <v>39.979999999999997</v>
          </cell>
          <cell r="F3424">
            <v>0</v>
          </cell>
          <cell r="G3424">
            <v>39.979999999999997</v>
          </cell>
          <cell r="H3424">
            <v>0</v>
          </cell>
        </row>
        <row r="3425">
          <cell r="C3425" t="str">
            <v>ESCAVADEIRA HIDRAULICA SOBRE ESTEIRA 105HP, PESO OPERACIONAL 17T, CAP. 0,8M3 - JUROS</v>
          </cell>
          <cell r="D3425" t="str">
            <v>CH</v>
          </cell>
          <cell r="E3425">
            <v>15.12</v>
          </cell>
          <cell r="F3425">
            <v>0</v>
          </cell>
          <cell r="G3425">
            <v>15.12</v>
          </cell>
          <cell r="H3425">
            <v>0</v>
          </cell>
        </row>
        <row r="3426">
          <cell r="C3426" t="str">
            <v>ESCAVADEIRA HIDRAULICA SOBRE ESTEIRA 105HP, PESO OPERACIONAL 17T, CAP. 0,8M3 - MANUTENCAO</v>
          </cell>
          <cell r="D3426" t="str">
            <v>CH</v>
          </cell>
          <cell r="E3426">
            <v>32.020000000000003</v>
          </cell>
          <cell r="F3426">
            <v>0</v>
          </cell>
          <cell r="G3426">
            <v>32.020000000000003</v>
          </cell>
          <cell r="H3426">
            <v>0</v>
          </cell>
        </row>
        <row r="3427">
          <cell r="C3427" t="str">
            <v>ESCAVADEIRA HIDRAULICA SOBRE ESTEIRA 105HP, PESO OPERACIONAL 17T, CAP. 0,8M3 - MATERIAIS NA OPERACAO</v>
          </cell>
          <cell r="D3427" t="str">
            <v>CH</v>
          </cell>
          <cell r="E3427">
            <v>57.46</v>
          </cell>
          <cell r="F3427">
            <v>0</v>
          </cell>
          <cell r="G3427">
            <v>57.46</v>
          </cell>
          <cell r="H3427">
            <v>0</v>
          </cell>
        </row>
        <row r="3428">
          <cell r="C3428" t="str">
            <v>ESCAVADEIRA HIDRAULICA SOBRE ESTEIRA 105HP, PESO OPERACIONAL 17T, CAP. 0,8M3 - CHP DIURNO</v>
          </cell>
          <cell r="D3428" t="str">
            <v>CHP</v>
          </cell>
          <cell r="E3428">
            <v>144.58000000000001</v>
          </cell>
          <cell r="F3428">
            <v>11.84</v>
          </cell>
          <cell r="G3428">
            <v>156.41999999999999</v>
          </cell>
          <cell r="H3428">
            <v>1</v>
          </cell>
        </row>
        <row r="3429">
          <cell r="C3429" t="str">
            <v>ESCAVADEIRA HIDRAULICA SOBRE ESTEIRA 105HP, PESO OPERACIONAL 17T, CAP. 0,8M3 - CHI DIURNO</v>
          </cell>
          <cell r="D3429" t="str">
            <v>CHI</v>
          </cell>
          <cell r="E3429">
            <v>55.1</v>
          </cell>
          <cell r="F3429">
            <v>11.84</v>
          </cell>
          <cell r="G3429">
            <v>66.94</v>
          </cell>
          <cell r="H3429">
            <v>1</v>
          </cell>
        </row>
        <row r="3430">
          <cell r="C3430" t="str">
            <v>TRATORES</v>
          </cell>
          <cell r="E3430" t="str">
            <v/>
          </cell>
          <cell r="F3430" t="str">
            <v/>
          </cell>
          <cell r="G3430" t="str">
            <v/>
          </cell>
        </row>
        <row r="3431">
          <cell r="C3431" t="str">
            <v>TRATOR PNEUS TRACAO 4X2, 82CV, PESO C/ LASTRO 4,555 T (VU=5ANOS) - DEPRECIACAO E JUROS</v>
          </cell>
          <cell r="D3431" t="str">
            <v>CH</v>
          </cell>
          <cell r="E3431">
            <v>16.09</v>
          </cell>
          <cell r="F3431">
            <v>0</v>
          </cell>
          <cell r="G3431">
            <v>16.09</v>
          </cell>
          <cell r="H3431">
            <v>0</v>
          </cell>
        </row>
        <row r="3432">
          <cell r="C3432" t="str">
            <v>TRATOR PNEUS TRACAO 4X2, 82 CV, PESO C/ LASTRO 4,555 T (VU=5ANOS) - MANUTENCAO</v>
          </cell>
          <cell r="D3432" t="str">
            <v>CH</v>
          </cell>
          <cell r="E3432">
            <v>9.76</v>
          </cell>
          <cell r="F3432">
            <v>0</v>
          </cell>
          <cell r="G3432">
            <v>9.76</v>
          </cell>
          <cell r="H3432">
            <v>0</v>
          </cell>
        </row>
        <row r="3433">
          <cell r="C3433" t="str">
            <v>TRATOR PNEUS TRACAO 4X2, 82 CV, PESO C/ LASTRO 4,555 T - MATERIAIS NA OPERACAO</v>
          </cell>
          <cell r="D3433" t="str">
            <v>CH</v>
          </cell>
          <cell r="E3433">
            <v>44.32</v>
          </cell>
          <cell r="F3433">
            <v>0</v>
          </cell>
          <cell r="G3433">
            <v>44.32</v>
          </cell>
          <cell r="H3433">
            <v>0</v>
          </cell>
        </row>
        <row r="3434">
          <cell r="C3434" t="str">
            <v>TRATOR PNEUS TRACAO 4X2, 82 CV, PESO C/ LASTRO 4,555 T - MAO DE OBRA OPERACAO DIURNA</v>
          </cell>
          <cell r="D3434" t="str">
            <v>CH</v>
          </cell>
          <cell r="E3434">
            <v>0</v>
          </cell>
          <cell r="F3434">
            <v>11.8</v>
          </cell>
          <cell r="G3434">
            <v>11.8</v>
          </cell>
          <cell r="H3434">
            <v>1</v>
          </cell>
        </row>
        <row r="3435">
          <cell r="C3435" t="str">
            <v>TRATOR DE PNEUS 110 A 126 HP - CHP DIURNO</v>
          </cell>
          <cell r="D3435" t="str">
            <v>CHP</v>
          </cell>
          <cell r="E3435">
            <v>100.19</v>
          </cell>
          <cell r="F3435">
            <v>11.8</v>
          </cell>
          <cell r="G3435">
            <v>111.99</v>
          </cell>
          <cell r="H3435">
            <v>1</v>
          </cell>
        </row>
        <row r="3436">
          <cell r="C3436" t="str">
            <v>TRATOR DE PNEUS 110 A 126 HP - CHP NOTURNO</v>
          </cell>
          <cell r="D3436" t="str">
            <v>CHP - N</v>
          </cell>
          <cell r="E3436">
            <v>100.19</v>
          </cell>
          <cell r="F3436">
            <v>24.15</v>
          </cell>
          <cell r="G3436">
            <v>124.34</v>
          </cell>
          <cell r="H3436">
            <v>0</v>
          </cell>
        </row>
        <row r="3437">
          <cell r="C3437" t="str">
            <v>TRATOR DE PNEUS 110 A 126 HP - CHI DIURNO</v>
          </cell>
          <cell r="D3437" t="str">
            <v>CHI</v>
          </cell>
          <cell r="E3437">
            <v>30.18</v>
          </cell>
          <cell r="F3437">
            <v>11.8</v>
          </cell>
          <cell r="G3437">
            <v>41.98</v>
          </cell>
          <cell r="H3437">
            <v>1</v>
          </cell>
        </row>
        <row r="3438">
          <cell r="C3438" t="str">
            <v>TRATOR DE PNEUS 110 A 126 HP - CHI NOTURNO</v>
          </cell>
          <cell r="D3438" t="str">
            <v>CHI - N</v>
          </cell>
          <cell r="E3438">
            <v>30.18</v>
          </cell>
          <cell r="F3438">
            <v>24.15</v>
          </cell>
          <cell r="G3438">
            <v>54.33</v>
          </cell>
          <cell r="H3438">
            <v>0</v>
          </cell>
        </row>
        <row r="3439">
          <cell r="C3439" t="str">
            <v>TRATOR DE PNEUS TRACAO 4 X 2, 82CV - CHP DIURNO</v>
          </cell>
          <cell r="D3439" t="str">
            <v>CHP</v>
          </cell>
          <cell r="E3439">
            <v>70.17</v>
          </cell>
          <cell r="F3439">
            <v>11.8</v>
          </cell>
          <cell r="G3439">
            <v>81.97</v>
          </cell>
          <cell r="H3439">
            <v>1</v>
          </cell>
        </row>
        <row r="3440">
          <cell r="C3440" t="str">
            <v>TRATOR DE PNEUS 110 A 126 HP - DEPRECIACAO</v>
          </cell>
          <cell r="D3440" t="str">
            <v>CH</v>
          </cell>
          <cell r="E3440">
            <v>22.88</v>
          </cell>
          <cell r="F3440">
            <v>0</v>
          </cell>
          <cell r="G3440">
            <v>22.88</v>
          </cell>
          <cell r="H3440">
            <v>0</v>
          </cell>
        </row>
        <row r="3441">
          <cell r="C3441" t="str">
            <v>TRATOR DE PNEUS 110 A 126 HP - JUROS</v>
          </cell>
          <cell r="D3441" t="str">
            <v>CH</v>
          </cell>
          <cell r="E3441">
            <v>7.3</v>
          </cell>
          <cell r="F3441">
            <v>0</v>
          </cell>
          <cell r="G3441">
            <v>7.3</v>
          </cell>
          <cell r="H3441">
            <v>0</v>
          </cell>
        </row>
        <row r="3442">
          <cell r="C3442" t="str">
            <v>TRATOR DE PNEUS 110 A 126 HP - MANUTENCAO</v>
          </cell>
          <cell r="D3442" t="str">
            <v>CH</v>
          </cell>
          <cell r="E3442">
            <v>18.3</v>
          </cell>
          <cell r="F3442">
            <v>0</v>
          </cell>
          <cell r="G3442">
            <v>18.3</v>
          </cell>
          <cell r="H3442">
            <v>0</v>
          </cell>
        </row>
        <row r="3443">
          <cell r="C3443" t="str">
            <v>TRATOR DE PNEUS 110 A 126 HP - CUSTOS COM MATERIAL NA OPERACAO</v>
          </cell>
          <cell r="D3443" t="str">
            <v>CH</v>
          </cell>
          <cell r="E3443">
            <v>51.71</v>
          </cell>
          <cell r="F3443">
            <v>0</v>
          </cell>
          <cell r="G3443">
            <v>51.71</v>
          </cell>
          <cell r="H3443">
            <v>0</v>
          </cell>
        </row>
        <row r="3444">
          <cell r="C3444" t="str">
            <v>TRATOR DE PNEUS 110 A 126 HP - MAO DE OBRA NA OPERACAO DIURNA</v>
          </cell>
          <cell r="D3444" t="str">
            <v>CH</v>
          </cell>
          <cell r="E3444">
            <v>0</v>
          </cell>
          <cell r="F3444">
            <v>11.8</v>
          </cell>
          <cell r="G3444">
            <v>11.8</v>
          </cell>
          <cell r="H3444">
            <v>1</v>
          </cell>
        </row>
        <row r="3445">
          <cell r="C3445" t="str">
            <v>TRATOR PNEUS TRACAO 4X2, 82 CV, PESO C/ LASTRO 4,555 T - MAO DE OBRA OPERACAO NOTURNA</v>
          </cell>
          <cell r="D3445" t="str">
            <v>CH</v>
          </cell>
          <cell r="E3445">
            <v>0</v>
          </cell>
          <cell r="F3445">
            <v>14.16</v>
          </cell>
          <cell r="G3445">
            <v>14.16</v>
          </cell>
          <cell r="H3445">
            <v>1.2</v>
          </cell>
        </row>
        <row r="3446">
          <cell r="C3446" t="str">
            <v>TRATOR DE PNEUS 110 A 126 HP - MAO DE OBRA NA OPERACAO NOTURNA</v>
          </cell>
          <cell r="D3446" t="str">
            <v>CH</v>
          </cell>
          <cell r="E3446">
            <v>0</v>
          </cell>
          <cell r="F3446">
            <v>24.15</v>
          </cell>
          <cell r="G3446">
            <v>24.15</v>
          </cell>
          <cell r="H3446">
            <v>0</v>
          </cell>
        </row>
        <row r="3447">
          <cell r="C3447" t="str">
            <v>TRATOR DE PNEUS MOTOR DIESEL 61CV (CI) INCL OPERADOR</v>
          </cell>
          <cell r="D3447" t="str">
            <v>CH</v>
          </cell>
          <cell r="E3447">
            <v>9.15</v>
          </cell>
          <cell r="F3447">
            <v>11.29</v>
          </cell>
          <cell r="G3447">
            <v>20.440000000000001</v>
          </cell>
          <cell r="H3447">
            <v>1</v>
          </cell>
        </row>
        <row r="3448">
          <cell r="C3448" t="str">
            <v>TRATOR DE PNEUS MOTOR DIESEL 61CV INCL OPERADOR (CP)</v>
          </cell>
          <cell r="D3448" t="str">
            <v>CH</v>
          </cell>
          <cell r="E3448">
            <v>40.32</v>
          </cell>
          <cell r="F3448">
            <v>11.29</v>
          </cell>
          <cell r="G3448">
            <v>51.61</v>
          </cell>
          <cell r="H3448">
            <v>1</v>
          </cell>
        </row>
        <row r="3449">
          <cell r="C3449" t="str">
            <v>TRATOR DE ESTEIRAS CATERPILLAR D6D PS - 163 6A - 140 HP - CUSTO HORARIO COM DEPRECIACAO E JUROS</v>
          </cell>
          <cell r="D3449" t="str">
            <v>CH</v>
          </cell>
          <cell r="E3449">
            <v>66.64</v>
          </cell>
          <cell r="F3449">
            <v>0</v>
          </cell>
          <cell r="G3449">
            <v>66.64</v>
          </cell>
          <cell r="H3449">
            <v>0</v>
          </cell>
        </row>
        <row r="3450">
          <cell r="C3450" t="str">
            <v>TRATOR DE ESTEIRAS CATERPILLARD6D PS - 163 6A - 140 HP - CUSTO HORARIO COM MANUTENCAO</v>
          </cell>
          <cell r="D3450" t="str">
            <v>CH</v>
          </cell>
          <cell r="E3450">
            <v>37.61</v>
          </cell>
          <cell r="F3450">
            <v>0</v>
          </cell>
          <cell r="G3450">
            <v>37.61</v>
          </cell>
          <cell r="H3450">
            <v>0</v>
          </cell>
        </row>
        <row r="3451">
          <cell r="C3451" t="str">
            <v>TRATOR DE ESTEIRAS CATERPILLAR D6D PS - 163 6A - 140 HP - CUSTO HORARIO COM MATERIAIS NA OPERACAO</v>
          </cell>
          <cell r="D3451" t="str">
            <v>CH</v>
          </cell>
          <cell r="E3451">
            <v>57.46</v>
          </cell>
          <cell r="F3451">
            <v>0</v>
          </cell>
          <cell r="G3451">
            <v>57.46</v>
          </cell>
          <cell r="H3451">
            <v>0</v>
          </cell>
        </row>
        <row r="3452">
          <cell r="C3452" t="str">
            <v>TRATOR DE ESTEIRAS CATERPILLARD6D PS - 163 6A - 140 HP - CUSTO HORARIO PRODUTIVO DIURNO</v>
          </cell>
          <cell r="D3452" t="str">
            <v>CHP</v>
          </cell>
          <cell r="E3452">
            <v>161.71</v>
          </cell>
          <cell r="F3452">
            <v>11.8</v>
          </cell>
          <cell r="G3452">
            <v>173.51</v>
          </cell>
          <cell r="H3452">
            <v>1</v>
          </cell>
        </row>
        <row r="3453">
          <cell r="C3453" t="str">
            <v xml:space="preserve">TRATOR ESTEIRAS DIESEL APROX 200CV C/LAMINA 2500KG (CI) INCL OPERADOR </v>
          </cell>
          <cell r="D3453" t="str">
            <v>CH</v>
          </cell>
          <cell r="E3453">
            <v>90.75</v>
          </cell>
          <cell r="F3453">
            <v>11.29</v>
          </cell>
          <cell r="G3453">
            <v>102.04</v>
          </cell>
          <cell r="H3453">
            <v>1</v>
          </cell>
        </row>
        <row r="3454">
          <cell r="C3454" t="str">
            <v>TRATOR ESTEIRAS DIESEL APROX 200CV C/LAMINA 2500KG (CUSTO PRODUTIVO) INCL OPERADOR</v>
          </cell>
          <cell r="D3454" t="str">
            <v>CH</v>
          </cell>
          <cell r="E3454">
            <v>218.65</v>
          </cell>
          <cell r="F3454">
            <v>11.29</v>
          </cell>
          <cell r="G3454">
            <v>229.94</v>
          </cell>
          <cell r="H3454">
            <v>1</v>
          </cell>
        </row>
        <row r="3455">
          <cell r="C3455" t="str">
            <v xml:space="preserve">TRATOR ESTEIRAS DIESEL APROX 335CV C/LAMINA 5000KG (CP) INCL OPERADOR </v>
          </cell>
          <cell r="D3455" t="str">
            <v>CH</v>
          </cell>
          <cell r="E3455">
            <v>530.44000000000005</v>
          </cell>
          <cell r="F3455">
            <v>11.29</v>
          </cell>
          <cell r="G3455">
            <v>541.73</v>
          </cell>
          <cell r="H3455">
            <v>1</v>
          </cell>
        </row>
        <row r="3456">
          <cell r="C3456" t="str">
            <v xml:space="preserve">TRATOR ESTEIRAS DIESEL APROX 335CV C/LAMINA 5000KG (CI) INCL OPERADOR </v>
          </cell>
          <cell r="D3456" t="str">
            <v>CH</v>
          </cell>
          <cell r="E3456">
            <v>221.15</v>
          </cell>
          <cell r="F3456">
            <v>11.29</v>
          </cell>
          <cell r="G3456">
            <v>232.44</v>
          </cell>
          <cell r="H3456">
            <v>1</v>
          </cell>
        </row>
        <row r="3457">
          <cell r="C3457" t="str">
            <v xml:space="preserve">TRATOR ESTEIRAS DIESEL APROX 200CV C/LAMINA 2500KG (CF) INCL OPERADOR </v>
          </cell>
          <cell r="D3457" t="str">
            <v>CH</v>
          </cell>
          <cell r="E3457">
            <v>113.75</v>
          </cell>
          <cell r="F3457">
            <v>11.29</v>
          </cell>
          <cell r="G3457">
            <v>125.04</v>
          </cell>
          <cell r="H3457">
            <v>1</v>
          </cell>
        </row>
        <row r="3458">
          <cell r="C3458" t="str">
            <v>TRATOR DE ESTEIRAS, 153HP - CHI - INCLUSIVE OPERADOR</v>
          </cell>
          <cell r="D3458" t="str">
            <v>CH</v>
          </cell>
          <cell r="E3458">
            <v>87.24</v>
          </cell>
          <cell r="F3458">
            <v>11.29</v>
          </cell>
          <cell r="G3458">
            <v>98.53</v>
          </cell>
          <cell r="H3458">
            <v>1</v>
          </cell>
        </row>
        <row r="3459">
          <cell r="C3459" t="str">
            <v>TRATOR ESTEIRAS DIESEL 140CV - CHP - INCLUSIVE OPERADOR</v>
          </cell>
          <cell r="D3459" t="str">
            <v>CH</v>
          </cell>
          <cell r="E3459">
            <v>214.24</v>
          </cell>
          <cell r="F3459">
            <v>11.29</v>
          </cell>
          <cell r="G3459">
            <v>225.53</v>
          </cell>
          <cell r="H3459">
            <v>1</v>
          </cell>
        </row>
        <row r="3460">
          <cell r="C3460" t="str">
            <v>TRATOR DE ESTEIRAS POTENCIA 165 HP, PESO OPERACIONAL 17,1T (VU=5ANOS) - DEPRECIACAO E JUROS</v>
          </cell>
          <cell r="D3460" t="str">
            <v>CH</v>
          </cell>
          <cell r="E3460">
            <v>96.7</v>
          </cell>
          <cell r="F3460">
            <v>0</v>
          </cell>
          <cell r="G3460">
            <v>96.7</v>
          </cell>
          <cell r="H3460">
            <v>0</v>
          </cell>
        </row>
        <row r="3461">
          <cell r="C3461" t="str">
            <v>TRATOR DE ESTEIRAS POTENCIA 165 HP, PESO OPERACIONAL 17,1T - VALOR MATERIAIS NA OPERACAO</v>
          </cell>
          <cell r="D3461" t="str">
            <v>CH</v>
          </cell>
          <cell r="E3461">
            <v>65.66</v>
          </cell>
          <cell r="F3461">
            <v>0</v>
          </cell>
          <cell r="G3461">
            <v>65.66</v>
          </cell>
          <cell r="H3461">
            <v>0</v>
          </cell>
        </row>
        <row r="3462">
          <cell r="C3462" t="str">
            <v>TRATOR DE ESTEIRAS 153HP PESO OPERACIONAL 15T, COM RODA MOTRIZ ELEVADA (VU=5ANOS) - DEPRECIACAO E JUROS</v>
          </cell>
          <cell r="D3462" t="str">
            <v>CH</v>
          </cell>
          <cell r="E3462">
            <v>99.2</v>
          </cell>
          <cell r="F3462">
            <v>0</v>
          </cell>
          <cell r="G3462">
            <v>99.2</v>
          </cell>
          <cell r="H3462">
            <v>0</v>
          </cell>
        </row>
        <row r="3463">
          <cell r="C3463" t="str">
            <v>TRATOR DE ESTEIRAS 153HP PESO OPERACIONAL 15T, COM RODA MOTRIZ ELEVADA - MATERIAIS NA OPERACAO</v>
          </cell>
          <cell r="D3463" t="str">
            <v>CH</v>
          </cell>
          <cell r="E3463">
            <v>62.79</v>
          </cell>
          <cell r="F3463">
            <v>0</v>
          </cell>
          <cell r="G3463">
            <v>62.79</v>
          </cell>
          <cell r="H3463">
            <v>0</v>
          </cell>
        </row>
        <row r="3464">
          <cell r="C3464" t="str">
            <v>TRATOR DE ESTEIRAS COM LAMINA - POTENCIA 305 HP - PESO OPERACIONAL 37 T - MATERIAIS NA OPERACAO</v>
          </cell>
          <cell r="D3464" t="str">
            <v>CH</v>
          </cell>
          <cell r="E3464">
            <v>125.17</v>
          </cell>
          <cell r="F3464">
            <v>0</v>
          </cell>
          <cell r="G3464">
            <v>125.17</v>
          </cell>
          <cell r="H3464">
            <v>0</v>
          </cell>
        </row>
        <row r="3465">
          <cell r="C3465" t="str">
            <v>TRATOR DE ESTEIRAS 99HP, PESO OPERACIONAL 8,5T (VU=5ANOS) - DEPRECIAO E JUROS</v>
          </cell>
          <cell r="D3465" t="str">
            <v>CH</v>
          </cell>
          <cell r="E3465">
            <v>54.62</v>
          </cell>
          <cell r="F3465">
            <v>0</v>
          </cell>
          <cell r="G3465">
            <v>54.62</v>
          </cell>
          <cell r="H3465">
            <v>0</v>
          </cell>
        </row>
        <row r="3466">
          <cell r="C3466" t="str">
            <v>TRATOR DE ESTEIRAS 99HP, PESO OPERACIONAL 8,5T (VU=5ANOS) - MANUTENCAO</v>
          </cell>
          <cell r="D3466" t="str">
            <v>CH</v>
          </cell>
          <cell r="E3466">
            <v>41.41</v>
          </cell>
          <cell r="F3466">
            <v>0</v>
          </cell>
          <cell r="G3466">
            <v>41.41</v>
          </cell>
          <cell r="H3466">
            <v>0</v>
          </cell>
        </row>
        <row r="3467">
          <cell r="C3467" t="str">
            <v>TRATOR DE ESTEIRAS 99HP, PESO OPERACIONAL 8,5T - MAO DE OBRA NA OPERACAO DIURNA</v>
          </cell>
          <cell r="D3467" t="str">
            <v>CH</v>
          </cell>
          <cell r="E3467">
            <v>0</v>
          </cell>
          <cell r="F3467">
            <v>11.8</v>
          </cell>
          <cell r="G3467">
            <v>11.8</v>
          </cell>
          <cell r="H3467">
            <v>1</v>
          </cell>
        </row>
        <row r="3468">
          <cell r="C3468" t="str">
            <v>TRATOR DE ESTEIRAS 99HP, PESO OPERACIONAL 8,5T - MAO DE OBRA NA OPERACAO NOTURNA</v>
          </cell>
          <cell r="D3468" t="str">
            <v>CH</v>
          </cell>
          <cell r="E3468">
            <v>0</v>
          </cell>
          <cell r="F3468">
            <v>14.16</v>
          </cell>
          <cell r="G3468">
            <v>14.16</v>
          </cell>
          <cell r="H3468">
            <v>1.2</v>
          </cell>
        </row>
        <row r="3469">
          <cell r="C3469" t="str">
            <v>TRATOR DE ESTEIRAS POTENCIA 165 HP, PESO OPERACIONAL 17,1T - CHP DIURNO</v>
          </cell>
          <cell r="D3469" t="str">
            <v>CHP</v>
          </cell>
          <cell r="E3469">
            <v>235.67</v>
          </cell>
          <cell r="F3469">
            <v>20.13</v>
          </cell>
          <cell r="G3469">
            <v>255.8</v>
          </cell>
          <cell r="H3469">
            <v>0</v>
          </cell>
        </row>
        <row r="3470">
          <cell r="C3470" t="str">
            <v>TRATOR DE ESTEIRAS POTENCIA 165 HP, PESO OPERACIONAL 17,1T - CHP NOTURNO</v>
          </cell>
          <cell r="D3470" t="str">
            <v>CHP - N</v>
          </cell>
          <cell r="E3470">
            <v>235.67</v>
          </cell>
          <cell r="F3470">
            <v>14.16</v>
          </cell>
          <cell r="G3470">
            <v>249.83</v>
          </cell>
          <cell r="H3470">
            <v>1.2</v>
          </cell>
        </row>
        <row r="3471">
          <cell r="C3471" t="str">
            <v>TRATOR DE ESTEIRAS POTENCIA 165 HP, PESO OPERACIONAL 17,1T - CHI DIURNO</v>
          </cell>
          <cell r="D3471" t="str">
            <v>CHI</v>
          </cell>
          <cell r="E3471">
            <v>96.7</v>
          </cell>
          <cell r="F3471">
            <v>20.13</v>
          </cell>
          <cell r="G3471">
            <v>116.83</v>
          </cell>
          <cell r="H3471">
            <v>0</v>
          </cell>
        </row>
        <row r="3472">
          <cell r="C3472" t="str">
            <v>TRATOR DE ESTEIRAS POTENCIA 165 HP, PESO OPERACIONAL 17,1 - CHI NOTURNO</v>
          </cell>
          <cell r="D3472" t="str">
            <v>CHI - N</v>
          </cell>
          <cell r="E3472">
            <v>96.7</v>
          </cell>
          <cell r="F3472">
            <v>14.16</v>
          </cell>
          <cell r="G3472">
            <v>110.86</v>
          </cell>
          <cell r="H3472">
            <v>1.2</v>
          </cell>
        </row>
        <row r="3473">
          <cell r="C3473" t="str">
            <v>TRATOR DE ESTEIRAS 153HP PESO OPERACIONAL 15T, COM RODA MOTRIZ ELEVADA - CHP DIURNO</v>
          </cell>
          <cell r="D3473" t="str">
            <v>CHP</v>
          </cell>
          <cell r="E3473">
            <v>237.2</v>
          </cell>
          <cell r="F3473">
            <v>11.8</v>
          </cell>
          <cell r="G3473">
            <v>249</v>
          </cell>
          <cell r="H3473">
            <v>1</v>
          </cell>
        </row>
        <row r="3474">
          <cell r="C3474" t="str">
            <v>TRATOR DE ESTEIRAS 153HP PESO OPERACIONAL 15T, COM RODA MOTRIZ ELEVADA - CHP NOTURNO</v>
          </cell>
          <cell r="D3474" t="str">
            <v>CHP - N</v>
          </cell>
          <cell r="E3474">
            <v>237.2</v>
          </cell>
          <cell r="F3474">
            <v>14.16</v>
          </cell>
          <cell r="G3474">
            <v>251.36</v>
          </cell>
          <cell r="H3474">
            <v>1.2</v>
          </cell>
        </row>
        <row r="3475">
          <cell r="C3475" t="str">
            <v>TRATOR DE ESTEIRAS 153HP PESO OPERACIONAL 15T, COM RODA MOTRIZ ELEVADA - CHI DIURNO</v>
          </cell>
          <cell r="D3475" t="str">
            <v>CHI</v>
          </cell>
          <cell r="E3475">
            <v>99.2</v>
          </cell>
          <cell r="F3475">
            <v>11.8</v>
          </cell>
          <cell r="G3475">
            <v>111</v>
          </cell>
          <cell r="H3475">
            <v>1</v>
          </cell>
        </row>
        <row r="3476">
          <cell r="C3476" t="str">
            <v>TRATOR DE ESTEIRAS 153HP PESO OPERACIONAL 15T, COM RODA MOTRIZ ELEVADA - CHI NOTURNO</v>
          </cell>
          <cell r="D3476" t="str">
            <v>CHI - N</v>
          </cell>
          <cell r="E3476">
            <v>99.2</v>
          </cell>
          <cell r="F3476">
            <v>14.16</v>
          </cell>
          <cell r="G3476">
            <v>113.36</v>
          </cell>
          <cell r="H3476">
            <v>1.2</v>
          </cell>
        </row>
        <row r="3477">
          <cell r="C3477" t="str">
            <v>TRATOR DE ESTEIRAS COM LAMINA - POTENCIA 305 HP - PESO OPERACIONAL 37 T - CHP DIURNO</v>
          </cell>
          <cell r="D3477" t="str">
            <v>CHP</v>
          </cell>
          <cell r="E3477">
            <v>567.29</v>
          </cell>
          <cell r="F3477">
            <v>11.8</v>
          </cell>
          <cell r="G3477">
            <v>579.09</v>
          </cell>
          <cell r="H3477">
            <v>1</v>
          </cell>
        </row>
        <row r="3478">
          <cell r="C3478" t="str">
            <v>TRATOR DE ESTEIRAS COM LAMINA - POTENCIA 305 HP - PESO OPERACIONAL 37 T - CHP NOTURNO</v>
          </cell>
          <cell r="D3478" t="str">
            <v>CHP - N</v>
          </cell>
          <cell r="E3478">
            <v>567.29</v>
          </cell>
          <cell r="F3478">
            <v>14.16</v>
          </cell>
          <cell r="G3478">
            <v>581.45000000000005</v>
          </cell>
          <cell r="H3478">
            <v>1.2</v>
          </cell>
        </row>
        <row r="3479">
          <cell r="C3479" t="str">
            <v>TRATOR DE ESTEIRAS COM LAMINA - POTENCIA 305 HP - PESO OPERACIONAL 37 T - CHI DIURNO</v>
          </cell>
          <cell r="D3479" t="str">
            <v>CHI</v>
          </cell>
          <cell r="E3479">
            <v>251.47</v>
          </cell>
          <cell r="F3479">
            <v>11.8</v>
          </cell>
          <cell r="G3479">
            <v>263.27</v>
          </cell>
          <cell r="H3479">
            <v>1</v>
          </cell>
        </row>
        <row r="3480">
          <cell r="C3480" t="str">
            <v>TRATOR DE ESTEIRAS COM LAMINA - POTENCIA 305 HP - PESO OPERACIONAL 37 T - CHI NOTURNO</v>
          </cell>
          <cell r="D3480" t="str">
            <v>CHI - N</v>
          </cell>
          <cell r="E3480">
            <v>251.47</v>
          </cell>
          <cell r="F3480">
            <v>14.16</v>
          </cell>
          <cell r="G3480">
            <v>265.63</v>
          </cell>
          <cell r="H3480">
            <v>1.2</v>
          </cell>
        </row>
        <row r="3481">
          <cell r="C3481" t="str">
            <v>TRATOR DE ESTEIRAS 99HP, PESO OPERACIONAL 8,5T - CHP NOTURNO</v>
          </cell>
          <cell r="D3481" t="str">
            <v>CHP - N</v>
          </cell>
          <cell r="E3481">
            <v>128.86000000000001</v>
          </cell>
          <cell r="F3481">
            <v>14.16</v>
          </cell>
          <cell r="G3481">
            <v>143.02000000000001</v>
          </cell>
          <cell r="H3481">
            <v>1.2</v>
          </cell>
        </row>
        <row r="3482">
          <cell r="C3482" t="str">
            <v>TRATOR DE ESTEIRAS 99HP, PESO OPERACIONAL 8,5T - CHI DIURNO</v>
          </cell>
          <cell r="D3482" t="str">
            <v>CHI</v>
          </cell>
          <cell r="E3482">
            <v>54.62</v>
          </cell>
          <cell r="F3482">
            <v>11.8</v>
          </cell>
          <cell r="G3482">
            <v>66.42</v>
          </cell>
          <cell r="H3482">
            <v>1</v>
          </cell>
        </row>
        <row r="3483">
          <cell r="C3483" t="str">
            <v>TRATOR DE ESTEIRAS 99HP, PESO OPERACIONAL 8,5T - CHI NOTURNO</v>
          </cell>
          <cell r="D3483" t="str">
            <v>CHI - N</v>
          </cell>
          <cell r="E3483">
            <v>54.62</v>
          </cell>
          <cell r="F3483">
            <v>14.16</v>
          </cell>
          <cell r="G3483">
            <v>68.78</v>
          </cell>
          <cell r="H3483">
            <v>1.2</v>
          </cell>
        </row>
        <row r="3484">
          <cell r="C3484" t="str">
            <v>TRATOR DE ESTEIRAS COM LAMINA - POTENCIA 305 HP - PESO OPERACIONAL 37 T (VU=10ANOS) - CHP DIURNO</v>
          </cell>
          <cell r="D3484" t="str">
            <v>CHP</v>
          </cell>
          <cell r="E3484">
            <v>389.22</v>
          </cell>
          <cell r="F3484">
            <v>11.8</v>
          </cell>
          <cell r="G3484">
            <v>401.02</v>
          </cell>
          <cell r="H3484">
            <v>1</v>
          </cell>
        </row>
        <row r="3485">
          <cell r="C3485" t="str">
            <v>TRATOR DE ESTEIRAS COM LAMINA - POTENCIA 305 HP - PESO OPERACIONAL 37 T (VU=10ANOS) - DEPRECIACAO E JUROS</v>
          </cell>
          <cell r="D3485" t="str">
            <v>CH</v>
          </cell>
          <cell r="E3485">
            <v>168.73</v>
          </cell>
          <cell r="F3485">
            <v>0</v>
          </cell>
          <cell r="G3485">
            <v>168.73</v>
          </cell>
          <cell r="H3485">
            <v>0</v>
          </cell>
        </row>
        <row r="3486">
          <cell r="C3486" t="str">
            <v>TRATOR DE ESTEIRAS COM LAMINA - POTENCIA 305 HP - PESO OPERACIONAL 37 T (VU=10ANOS) - MANUTENCAO</v>
          </cell>
          <cell r="D3486" t="str">
            <v>CH</v>
          </cell>
          <cell r="E3486">
            <v>95.32</v>
          </cell>
          <cell r="F3486">
            <v>0</v>
          </cell>
          <cell r="G3486">
            <v>95.32</v>
          </cell>
          <cell r="H3486">
            <v>0</v>
          </cell>
        </row>
        <row r="3487">
          <cell r="C3487" t="str">
            <v>TRATOR DE ESTEIRAS COM LAMINA - POTENCIA 305 HP - PESO OPERACIONAL 37 T (VU=10ANOS) - CHI DIURNO</v>
          </cell>
          <cell r="D3487" t="str">
            <v>CHI</v>
          </cell>
          <cell r="E3487">
            <v>168.73</v>
          </cell>
          <cell r="F3487">
            <v>11.8</v>
          </cell>
          <cell r="G3487">
            <v>180.53</v>
          </cell>
          <cell r="H3487">
            <v>1</v>
          </cell>
        </row>
        <row r="3488">
          <cell r="C3488" t="str">
            <v>TRATOR DE ESTEIRAS 153HP PESO OPERACIONAL 15T, COM RODA MOTRIZ ELEVADA (VU=10ANOS) - DEPRECIAO E JUROS</v>
          </cell>
          <cell r="D3488" t="str">
            <v>CH</v>
          </cell>
          <cell r="E3488">
            <v>66.56</v>
          </cell>
          <cell r="F3488">
            <v>0</v>
          </cell>
          <cell r="G3488">
            <v>66.56</v>
          </cell>
          <cell r="H3488">
            <v>0</v>
          </cell>
        </row>
        <row r="3489">
          <cell r="C3489" t="str">
            <v>TRATOR DE ESTEIRAS CATERPILLAR D6 153HP (VU=10ANOS) - MANUTENCAO</v>
          </cell>
          <cell r="D3489" t="str">
            <v>CH</v>
          </cell>
          <cell r="E3489">
            <v>37.61</v>
          </cell>
          <cell r="F3489">
            <v>0</v>
          </cell>
          <cell r="G3489">
            <v>37.61</v>
          </cell>
          <cell r="H3489">
            <v>0</v>
          </cell>
        </row>
        <row r="3490">
          <cell r="C3490" t="str">
            <v>TRATOR DE ESTEIRAS CATERPILLAR D6 153HP (VU=10ANOS) - CHP DIURNO</v>
          </cell>
          <cell r="D3490" t="str">
            <v>CHP</v>
          </cell>
          <cell r="E3490">
            <v>166.96</v>
          </cell>
          <cell r="F3490">
            <v>11.8</v>
          </cell>
          <cell r="G3490">
            <v>178.76</v>
          </cell>
          <cell r="H3490">
            <v>1</v>
          </cell>
        </row>
        <row r="3491">
          <cell r="C3491" t="str">
            <v>TRATOR DE ESTEIRAS - D6 - DEPRECIACAO</v>
          </cell>
          <cell r="D3491" t="str">
            <v>CH</v>
          </cell>
          <cell r="E3491">
            <v>75.209999999999994</v>
          </cell>
          <cell r="F3491">
            <v>0</v>
          </cell>
          <cell r="G3491">
            <v>75.209999999999994</v>
          </cell>
          <cell r="H3491">
            <v>0</v>
          </cell>
        </row>
        <row r="3492">
          <cell r="C3492" t="str">
            <v>TRATOR DE ESTEIRAS - D6 - JUROS</v>
          </cell>
          <cell r="D3492" t="str">
            <v>CH</v>
          </cell>
          <cell r="E3492">
            <v>23.99</v>
          </cell>
          <cell r="F3492">
            <v>0</v>
          </cell>
          <cell r="G3492">
            <v>23.99</v>
          </cell>
          <cell r="H3492">
            <v>0</v>
          </cell>
        </row>
        <row r="3493">
          <cell r="C3493" t="str">
            <v>TRATOR DE ESTEIRAS - D6 - MANUTENCAO</v>
          </cell>
          <cell r="D3493" t="str">
            <v>CH</v>
          </cell>
          <cell r="E3493">
            <v>75.209999999999994</v>
          </cell>
          <cell r="F3493">
            <v>0</v>
          </cell>
          <cell r="G3493">
            <v>75.209999999999994</v>
          </cell>
          <cell r="H3493">
            <v>0</v>
          </cell>
        </row>
        <row r="3494">
          <cell r="C3494" t="str">
            <v>TRATOR DE ESTEIRAS - D6 - CUSTOS C/ MAT. NA OPERACAO</v>
          </cell>
          <cell r="D3494" t="str">
            <v>CH</v>
          </cell>
          <cell r="E3494">
            <v>57.46</v>
          </cell>
          <cell r="F3494">
            <v>0</v>
          </cell>
          <cell r="G3494">
            <v>57.46</v>
          </cell>
          <cell r="H3494">
            <v>0</v>
          </cell>
        </row>
        <row r="3495">
          <cell r="C3495" t="str">
            <v>TRATOR DE ESTEIRAS - D6 - MAO DE OBRA NA OPERACAO</v>
          </cell>
          <cell r="D3495" t="str">
            <v>CH</v>
          </cell>
          <cell r="E3495">
            <v>0</v>
          </cell>
          <cell r="F3495">
            <v>11.29</v>
          </cell>
          <cell r="G3495">
            <v>11.29</v>
          </cell>
          <cell r="H3495">
            <v>1</v>
          </cell>
        </row>
        <row r="3496">
          <cell r="C3496" t="str">
            <v>TRATOR DE ESTEIRAS POTENCIA 165 HP, PESO OPERACIONAL 17,1T (VU=5ANOS) - MANUTENCAO</v>
          </cell>
          <cell r="D3496" t="str">
            <v>CH</v>
          </cell>
          <cell r="E3496">
            <v>73.31</v>
          </cell>
          <cell r="F3496">
            <v>0</v>
          </cell>
          <cell r="G3496">
            <v>73.31</v>
          </cell>
          <cell r="H3496">
            <v>0</v>
          </cell>
        </row>
        <row r="3497">
          <cell r="C3497" t="str">
            <v>TRATOR DE ESTEIRAS POTENCIA 165 HP, PESO OPERACIONAL 17,1T - MAO DE OBRA NA OPERACAO DIURNA</v>
          </cell>
          <cell r="D3497" t="str">
            <v>CH</v>
          </cell>
          <cell r="E3497">
            <v>0</v>
          </cell>
          <cell r="F3497">
            <v>20.13</v>
          </cell>
          <cell r="G3497">
            <v>20.13</v>
          </cell>
          <cell r="H3497">
            <v>0</v>
          </cell>
        </row>
        <row r="3498">
          <cell r="C3498" t="str">
            <v>TRATOR DE ESTEIRAS POTENCIA 165 HP, PESO OPERACIONAL 17,1T - MAO DE OBRA NA OPERACAO NOTURNA</v>
          </cell>
          <cell r="D3498" t="str">
            <v>CH</v>
          </cell>
          <cell r="E3498">
            <v>0</v>
          </cell>
          <cell r="F3498">
            <v>14.16</v>
          </cell>
          <cell r="G3498">
            <v>14.16</v>
          </cell>
          <cell r="H3498">
            <v>1.2</v>
          </cell>
        </row>
        <row r="3499">
          <cell r="C3499" t="str">
            <v>TRATOR DE ESTEIRAS 153HP PESO OPERACIONAL 15T, COM RODA MOTRIZ ELEVADA (VU=5ANOS) - MANUTENCAO</v>
          </cell>
          <cell r="D3499" t="str">
            <v>CH</v>
          </cell>
          <cell r="E3499">
            <v>75.209999999999994</v>
          </cell>
          <cell r="F3499">
            <v>0</v>
          </cell>
          <cell r="G3499">
            <v>75.209999999999994</v>
          </cell>
          <cell r="H3499">
            <v>0</v>
          </cell>
        </row>
        <row r="3500">
          <cell r="C3500" t="str">
            <v>TRATOR DE ESTEIRAS 153HP PESO OPERACIONAL 15T, COM RODA MOTRIZ ELEVADA - MAO DE OBRA NA OPERACAO DIURNA</v>
          </cell>
          <cell r="D3500" t="str">
            <v>CH</v>
          </cell>
          <cell r="E3500">
            <v>0</v>
          </cell>
          <cell r="F3500">
            <v>11.8</v>
          </cell>
          <cell r="G3500">
            <v>11.8</v>
          </cell>
          <cell r="H3500">
            <v>1</v>
          </cell>
        </row>
        <row r="3501">
          <cell r="C3501" t="str">
            <v>TRATOR DE ESTEIRAS 153HP PESO OPERACIONAL 15T, COM RODA MOTRIZ ELEVADA - MAO DE OBRA NA OPERACAO NOTURNA</v>
          </cell>
          <cell r="D3501" t="str">
            <v>CH</v>
          </cell>
          <cell r="E3501">
            <v>0</v>
          </cell>
          <cell r="F3501">
            <v>14.16</v>
          </cell>
          <cell r="G3501">
            <v>14.16</v>
          </cell>
          <cell r="H3501">
            <v>1.2</v>
          </cell>
        </row>
        <row r="3502">
          <cell r="C3502" t="str">
            <v>TRATOR DE ESTEIRAS COM LAMINA - POTENCIA 305 HP - PESO OPERACIONAL 37 T (VU=5ANOS) - DEPRECIACAO E JUROS</v>
          </cell>
          <cell r="D3502" t="str">
            <v>CH</v>
          </cell>
          <cell r="E3502">
            <v>251.47</v>
          </cell>
          <cell r="F3502">
            <v>0</v>
          </cell>
          <cell r="G3502">
            <v>251.47</v>
          </cell>
          <cell r="H3502">
            <v>0</v>
          </cell>
        </row>
        <row r="3503">
          <cell r="C3503" t="str">
            <v>TRATOR DE ESTEIRAS COM LAMINA - POTENCIA 305 HP - PESO OPERACIONAL 37 T (VU=5ANOS) - MANUTENCAO</v>
          </cell>
          <cell r="D3503" t="str">
            <v>CH</v>
          </cell>
          <cell r="E3503">
            <v>190.65</v>
          </cell>
          <cell r="F3503">
            <v>0</v>
          </cell>
          <cell r="G3503">
            <v>190.65</v>
          </cell>
          <cell r="H3503">
            <v>0</v>
          </cell>
        </row>
        <row r="3504">
          <cell r="C3504" t="str">
            <v>TRATOR DE ESTEIRAS COM LAMINA - POTENCIA 305 HP - PESO OPERACIONAL 37 T - MAO DE OBRA NA OPERACAO DIURNA</v>
          </cell>
          <cell r="D3504" t="str">
            <v>CH</v>
          </cell>
          <cell r="E3504">
            <v>0</v>
          </cell>
          <cell r="F3504">
            <v>11.8</v>
          </cell>
          <cell r="G3504">
            <v>11.8</v>
          </cell>
          <cell r="H3504">
            <v>1</v>
          </cell>
        </row>
        <row r="3505">
          <cell r="C3505" t="str">
            <v>TRATOR SOBRE ESTEIRAS 305HP - MAO DE OBRA NA OPERACAO NOTURNA</v>
          </cell>
          <cell r="D3505" t="str">
            <v>CH</v>
          </cell>
          <cell r="E3505">
            <v>0</v>
          </cell>
          <cell r="F3505">
            <v>14.16</v>
          </cell>
          <cell r="G3505">
            <v>14.16</v>
          </cell>
          <cell r="H3505">
            <v>1.2</v>
          </cell>
        </row>
        <row r="3506">
          <cell r="C3506" t="str">
            <v>TRATOR DE ESTEIRAS 99HP, PESO OPERACIONAL 8,5T - MATERIAIS NA OPERACAO</v>
          </cell>
          <cell r="D3506" t="str">
            <v>CH</v>
          </cell>
          <cell r="E3506">
            <v>32.83</v>
          </cell>
          <cell r="F3506">
            <v>0</v>
          </cell>
          <cell r="G3506">
            <v>32.83</v>
          </cell>
          <cell r="H3506">
            <v>0</v>
          </cell>
        </row>
        <row r="3507">
          <cell r="C3507" t="str">
            <v>CARREGADORAS</v>
          </cell>
          <cell r="E3507" t="str">
            <v/>
          </cell>
          <cell r="F3507" t="str">
            <v/>
          </cell>
          <cell r="G3507" t="str">
            <v/>
          </cell>
        </row>
        <row r="3508">
          <cell r="C3508" t="str">
            <v>CARREGADOR FRONTAL (PA CARREGADEIRA) SOBRE RODAS 105HP CAPACIDADE DA CACAMBA 1,4 A 1,7M3 - CHP - INCLUSIVE OPERADOR</v>
          </cell>
          <cell r="D3508" t="str">
            <v>CH</v>
          </cell>
          <cell r="E3508">
            <v>120.77</v>
          </cell>
          <cell r="F3508">
            <v>11.29</v>
          </cell>
          <cell r="G3508">
            <v>132.06</v>
          </cell>
          <cell r="H3508">
            <v>1</v>
          </cell>
        </row>
        <row r="3509">
          <cell r="C3509" t="str">
            <v>CARREGADOR FRONTAL RODAS DIESEL 100CV CAPAC RASA 1,30M3 (CP) INCLOPERADOR</v>
          </cell>
          <cell r="D3509" t="str">
            <v>CH</v>
          </cell>
          <cell r="E3509">
            <v>120.77</v>
          </cell>
          <cell r="F3509">
            <v>11.29</v>
          </cell>
          <cell r="G3509">
            <v>132.06</v>
          </cell>
          <cell r="H3509">
            <v>1</v>
          </cell>
        </row>
        <row r="3510">
          <cell r="C3510" t="str">
            <v>CARREGADOR FRONTAL RODAS DIESEL 100CV CAPAC RASA 1,30M3 (CI) INCL OPERADOR</v>
          </cell>
          <cell r="D3510" t="str">
            <v>CH</v>
          </cell>
          <cell r="E3510">
            <v>49.71</v>
          </cell>
          <cell r="F3510">
            <v>11.29</v>
          </cell>
          <cell r="G3510">
            <v>61</v>
          </cell>
          <cell r="H3510">
            <v>1</v>
          </cell>
        </row>
        <row r="3511">
          <cell r="C3511" t="str">
            <v>PA CARREGADEIRA SOBRE RODAS, POTENCIA 105HP, CAPACIDADE DA CACAMBA 1,4 A 1,7M3 - DEPRECIACAO E JUROS</v>
          </cell>
          <cell r="D3511" t="str">
            <v>CH</v>
          </cell>
          <cell r="E3511">
            <v>56.52</v>
          </cell>
          <cell r="F3511">
            <v>0</v>
          </cell>
          <cell r="G3511">
            <v>56.52</v>
          </cell>
          <cell r="H3511">
            <v>0</v>
          </cell>
        </row>
        <row r="3512">
          <cell r="C3512" t="str">
            <v>PA CARREGADEIRA SOBRE RODAS, POTENCIA 105HP, CAPACIDADE DA CACAMBA 1,4 A 1,7M3 - MANUTENCAO</v>
          </cell>
          <cell r="D3512" t="str">
            <v>CH</v>
          </cell>
          <cell r="E3512">
            <v>42.85</v>
          </cell>
          <cell r="F3512">
            <v>0</v>
          </cell>
          <cell r="G3512">
            <v>42.85</v>
          </cell>
          <cell r="H3512">
            <v>0</v>
          </cell>
        </row>
        <row r="3513">
          <cell r="C3513" t="str">
            <v>PA CARREGADEIRA SOBRE RODAS, POTENCIA 105HP, CAPACIDADE DA CACAMBA 1,4 A 1,7M3 - CUSTO HORARIO DE MATERIAIS NA OPERACAO</v>
          </cell>
          <cell r="D3513" t="str">
            <v>CH</v>
          </cell>
          <cell r="E3513">
            <v>46.79</v>
          </cell>
          <cell r="F3513">
            <v>0</v>
          </cell>
          <cell r="G3513">
            <v>46.79</v>
          </cell>
          <cell r="H3513">
            <v>0</v>
          </cell>
        </row>
        <row r="3514">
          <cell r="C3514" t="str">
            <v>PA CARREGADEIRA SOBRE RODAS, POTENCIA 105HP, CAPACIDADE DA CACAMBA 1,4 A 1,7M3 - MAO DE OBRA DIURNA NA OPERACAO</v>
          </cell>
          <cell r="D3514" t="str">
            <v>CH</v>
          </cell>
          <cell r="E3514">
            <v>0</v>
          </cell>
          <cell r="F3514">
            <v>11.84</v>
          </cell>
          <cell r="G3514">
            <v>11.84</v>
          </cell>
          <cell r="H3514">
            <v>1</v>
          </cell>
        </row>
        <row r="3515">
          <cell r="C3515" t="str">
            <v>PA CARREGADEIRA SOBRE RODAS 180 HP - CAPACIDADE DA CACAMBA. 2,5 A 3,3 M3 - PESO OPERACIONAL 17.428 - (VU=5ANOS) - DEPRECIACAO E JUROS</v>
          </cell>
          <cell r="D3515" t="str">
            <v>CH</v>
          </cell>
          <cell r="E3515">
            <v>106.17</v>
          </cell>
          <cell r="F3515">
            <v>0</v>
          </cell>
          <cell r="G3515">
            <v>106.17</v>
          </cell>
          <cell r="H3515">
            <v>0</v>
          </cell>
        </row>
        <row r="3516">
          <cell r="C3516" t="str">
            <v>PA CARREGADEIRA SOBRE RODAS 180 HP - CAPACIDADE DA CACAMBA. 2,5 A 3,3 M3 - PESO OPERACIONAL 17.428 - CUSTO C/MATERIAIS NA OPERACAO</v>
          </cell>
          <cell r="D3516" t="str">
            <v>CH</v>
          </cell>
          <cell r="E3516">
            <v>69.77</v>
          </cell>
          <cell r="F3516">
            <v>0</v>
          </cell>
          <cell r="G3516">
            <v>69.77</v>
          </cell>
          <cell r="H3516">
            <v>0</v>
          </cell>
        </row>
        <row r="3517">
          <cell r="C3517" t="str">
            <v>PA CARREGADEIRA SOBRE RODAS 180 HP - CAPACIDADE DA CACAMBA. 2,5 A 3,3 M3 - PESO OPERACIONAL 17.428 - CUSTO C/ MAO DE OBRA NA OPERACAO DIURNA</v>
          </cell>
          <cell r="D3517" t="str">
            <v>CH</v>
          </cell>
          <cell r="E3517">
            <v>0</v>
          </cell>
          <cell r="F3517">
            <v>11.84</v>
          </cell>
          <cell r="G3517">
            <v>11.84</v>
          </cell>
          <cell r="H3517">
            <v>1</v>
          </cell>
        </row>
        <row r="3518">
          <cell r="C3518" t="str">
            <v>PA CARREGADEIRA SOBRE RODAS 180 HP - CAPACIDADE DA CACAMBA. 2,5 A 3,3 M3 - PESO OPERACIONAL 17.428 - CUSTO C/ MAO DE OBRA NA OPERACAO NOTURNA</v>
          </cell>
          <cell r="D3518" t="str">
            <v>CH</v>
          </cell>
          <cell r="E3518">
            <v>0</v>
          </cell>
          <cell r="F3518">
            <v>14.21</v>
          </cell>
          <cell r="G3518">
            <v>14.21</v>
          </cell>
          <cell r="H3518">
            <v>1.2</v>
          </cell>
        </row>
        <row r="3519">
          <cell r="C3519" t="str">
            <v>PA CARREGADEIRA SOBRE RODAS 105 HP - CAPACIDADE DA CACAMBA 1,4 A 1,7 M 3 - PESO OPERACIONAL 9.100 KG - CHP DIURNO</v>
          </cell>
          <cell r="D3519" t="str">
            <v>CHP</v>
          </cell>
          <cell r="E3519">
            <v>140.41</v>
          </cell>
          <cell r="F3519">
            <v>11.84</v>
          </cell>
          <cell r="G3519">
            <v>152.25</v>
          </cell>
          <cell r="H3519">
            <v>1</v>
          </cell>
        </row>
        <row r="3520">
          <cell r="C3520" t="str">
            <v>PA CARREGADEIRA SOBRE RODAS 105 HP - CAPACIDADE DA CACAMBA 1,4 A 1,7 M 3 - PESO OPERACIONAL 9.100 KG - CHP NOTURNO</v>
          </cell>
          <cell r="D3520" t="str">
            <v>CHP - N</v>
          </cell>
          <cell r="E3520">
            <v>140.41</v>
          </cell>
          <cell r="F3520">
            <v>14.21</v>
          </cell>
          <cell r="G3520">
            <v>154.62</v>
          </cell>
          <cell r="H3520">
            <v>1.2</v>
          </cell>
        </row>
        <row r="3521">
          <cell r="C3521" t="str">
            <v>PA CARREGADEIRA SOBRE RODAS 105 HP - CAPACIDADE DA CACAMBA 1,4 A 1,7 M 3 - PESO OPERACIONAL 9.100 KG - CHI DIURNO</v>
          </cell>
          <cell r="D3521" t="str">
            <v>CHI</v>
          </cell>
          <cell r="E3521">
            <v>56.52</v>
          </cell>
          <cell r="F3521">
            <v>11.84</v>
          </cell>
          <cell r="G3521">
            <v>68.36</v>
          </cell>
          <cell r="H3521">
            <v>1</v>
          </cell>
        </row>
        <row r="3522">
          <cell r="C3522" t="str">
            <v>PA CARREGADEIRA SOBRE RODAS 105 HP - CAPACIDADE DA CACAMBA 1,4 A 1,7 M 3 - PESO OPERACIONAL 9.100 KG - CHI NOTURNO</v>
          </cell>
          <cell r="D3522" t="str">
            <v>CHI - N</v>
          </cell>
          <cell r="E3522">
            <v>56.52</v>
          </cell>
          <cell r="F3522">
            <v>14.21</v>
          </cell>
          <cell r="G3522">
            <v>70.73</v>
          </cell>
          <cell r="H3522">
            <v>1.2</v>
          </cell>
        </row>
        <row r="3523">
          <cell r="C3523" t="str">
            <v>PA CARREGADEIRA SOBRE RODAS 180 HP - CAPACIDADE DA CACAMBA. 2,5 A 3,3 M3 - PESO OPERACIONAL 17.428 - CHP DIURNO</v>
          </cell>
          <cell r="D3523" t="str">
            <v>CHP</v>
          </cell>
          <cell r="E3523">
            <v>256.43</v>
          </cell>
          <cell r="F3523">
            <v>11.84</v>
          </cell>
          <cell r="G3523">
            <v>268.27</v>
          </cell>
          <cell r="H3523">
            <v>1</v>
          </cell>
        </row>
        <row r="3524">
          <cell r="C3524" t="str">
            <v>PA CARREGADEIRA SOBRE RODAS 180 HP - CAPACIDADE DA CACAMBA. 2,5 A 3,3 M3 - PESO OPERACIONAL 17.428 - CHP NOTURNO</v>
          </cell>
          <cell r="D3524" t="str">
            <v>CHP - N</v>
          </cell>
          <cell r="E3524">
            <v>256.43</v>
          </cell>
          <cell r="F3524">
            <v>14.21</v>
          </cell>
          <cell r="G3524">
            <v>270.64</v>
          </cell>
          <cell r="H3524">
            <v>1.2</v>
          </cell>
        </row>
        <row r="3525">
          <cell r="C3525" t="str">
            <v>PA CARREGADEIRA SOBRE RODAS 180 HP - CAPACIDADE DA CACAMBA. 2,5 A 3,3 M3 - PESO OPERACIONAL 17.428 - CHI DIURNO</v>
          </cell>
          <cell r="D3525" t="str">
            <v>CHI</v>
          </cell>
          <cell r="E3525">
            <v>106.17</v>
          </cell>
          <cell r="F3525">
            <v>11.84</v>
          </cell>
          <cell r="G3525">
            <v>118.01</v>
          </cell>
          <cell r="H3525">
            <v>1</v>
          </cell>
        </row>
        <row r="3526">
          <cell r="C3526" t="str">
            <v>PA CARREGADEIRA SOBRE RODAS 180 HP - CAPACIDADE DA CACAMBA. 2,5 A 3,3 M3 - PESO OPERACIONAL 17.428 - CHI NOTURNO</v>
          </cell>
          <cell r="D3526" t="str">
            <v>CHI - N</v>
          </cell>
          <cell r="E3526">
            <v>106.17</v>
          </cell>
          <cell r="F3526">
            <v>14.21</v>
          </cell>
          <cell r="G3526">
            <v>120.38</v>
          </cell>
          <cell r="H3526">
            <v>1.2</v>
          </cell>
        </row>
        <row r="3527">
          <cell r="C3527" t="str">
            <v>PA CARREGADEIRA SOBRE RODAS 180 HP - CAPACIDADE DA CACAMBA. 2,5 A 3,3 M3 - PESO OPERACIONAL 17.428 (VU=8ANOS) - DEPRECIACAO E JUROS</v>
          </cell>
          <cell r="D3527" t="str">
            <v>CH</v>
          </cell>
          <cell r="E3527">
            <v>81.06</v>
          </cell>
          <cell r="F3527">
            <v>0</v>
          </cell>
          <cell r="G3527">
            <v>81.06</v>
          </cell>
          <cell r="H3527">
            <v>0</v>
          </cell>
        </row>
        <row r="3528">
          <cell r="C3528" t="str">
            <v>PA CARREGADEIRA SOBRE RODAS 180 HP - CAPACIDADE DA CACAMBA. 2,5 A 3,3 M3 - PESO OPERACIONAL 17.428 (VU=8ANOS) - MANUTENCAO</v>
          </cell>
          <cell r="D3528" t="str">
            <v>CH</v>
          </cell>
          <cell r="E3528">
            <v>42.74</v>
          </cell>
          <cell r="F3528">
            <v>0</v>
          </cell>
          <cell r="G3528">
            <v>42.74</v>
          </cell>
          <cell r="H3528">
            <v>0</v>
          </cell>
        </row>
        <row r="3529">
          <cell r="C3529" t="str">
            <v>PA CARREGADEIRA SOBRE RODAS 180 HP - CAPACIDADE DA CACAMBA. 2,5 A 3,3 M3 - PESO OPERACIONAL 17.428 - CHP DIURNO</v>
          </cell>
          <cell r="D3529" t="str">
            <v>CHP</v>
          </cell>
          <cell r="E3529">
            <v>193.57</v>
          </cell>
          <cell r="F3529">
            <v>11.84</v>
          </cell>
          <cell r="G3529">
            <v>205.41</v>
          </cell>
          <cell r="H3529">
            <v>1</v>
          </cell>
        </row>
        <row r="3530">
          <cell r="C3530" t="str">
            <v>PA CARREGADEIRA SOBRE RODAS 180 HP - CAPACIDADE DA CACAMBA. 2,5 A 3,3 M3 - PESO OPERACIONAL 17.428 - CHI DIURNO</v>
          </cell>
          <cell r="D3530" t="str">
            <v>CHI</v>
          </cell>
          <cell r="E3530">
            <v>81.06</v>
          </cell>
          <cell r="F3530">
            <v>11.84</v>
          </cell>
          <cell r="G3530">
            <v>92.9</v>
          </cell>
          <cell r="H3530">
            <v>1</v>
          </cell>
        </row>
        <row r="3531">
          <cell r="C3531" t="str">
            <v>PA CARREGADEIRA SOBRE RODAS 105 HP - CAPACIDADE DA CACAMBA 1,4 A 1,7 M3 - PESO OPERACIONAL 9.100 KG (VU=5 ANOS) - MANUTENCAO</v>
          </cell>
          <cell r="D3531" t="str">
            <v>CH</v>
          </cell>
          <cell r="E3531">
            <v>42.85</v>
          </cell>
          <cell r="F3531">
            <v>0</v>
          </cell>
          <cell r="G3531">
            <v>42.85</v>
          </cell>
          <cell r="H3531">
            <v>0</v>
          </cell>
        </row>
        <row r="3532">
          <cell r="C3532" t="str">
            <v>PA CARREGADEIRA SOBRE RODAS 105 HP - CAPACIDADE DA CACAMBA 1,4 A 1,7 M3 - PESO OPERACIONAL 9.100 KG - CUSTO C/ MATERIAIS NA OPERACAO</v>
          </cell>
          <cell r="D3532" t="str">
            <v>CH</v>
          </cell>
          <cell r="E3532">
            <v>41.04</v>
          </cell>
          <cell r="F3532">
            <v>0</v>
          </cell>
          <cell r="G3532">
            <v>41.04</v>
          </cell>
          <cell r="H3532">
            <v>0</v>
          </cell>
        </row>
        <row r="3533">
          <cell r="C3533" t="str">
            <v>PA CARREGADEIRA SOBRE RODAS 105 HP - CAPACIDADE DA CACAMBA 1,4 A 1,7 M3 - PESO OPERACIONAL 9.100 KG - CUSTO C/ MAO DE OBRA NA OPERACAO NOTURNA</v>
          </cell>
          <cell r="D3533" t="str">
            <v>CH</v>
          </cell>
          <cell r="E3533">
            <v>0</v>
          </cell>
          <cell r="F3533">
            <v>14.21</v>
          </cell>
          <cell r="G3533">
            <v>14.21</v>
          </cell>
          <cell r="H3533">
            <v>1.2</v>
          </cell>
        </row>
        <row r="3534">
          <cell r="C3534" t="str">
            <v>PA CARREGADEIRA SOBRE RODAS 180 HP - CAPACIDADE DA CACAMBA. 2,5 A 3,3 M3 - PESO OPERACIONAL 17.428 (VU=5 ANOS) - MANUTENCAO</v>
          </cell>
          <cell r="D3534" t="str">
            <v>CH</v>
          </cell>
          <cell r="E3534">
            <v>80.489999999999995</v>
          </cell>
          <cell r="F3534">
            <v>0</v>
          </cell>
          <cell r="G3534">
            <v>80.489999999999995</v>
          </cell>
          <cell r="H3534">
            <v>0</v>
          </cell>
        </row>
        <row r="3535">
          <cell r="C3535" t="str">
            <v>COMPACTADORES</v>
          </cell>
          <cell r="E3535" t="str">
            <v/>
          </cell>
          <cell r="F3535" t="str">
            <v/>
          </cell>
          <cell r="G3535" t="str">
            <v/>
          </cell>
        </row>
        <row r="3536">
          <cell r="C3536" t="str">
            <v>COMPACTADOR DE SOLOS COM PLACA VIBRATORIA, 46X51CM, 5HP, 156KG, DIESEL, IMPACTO DINAMICO 1700KG - DEPRECIACAO E JUROS</v>
          </cell>
          <cell r="D3536" t="str">
            <v>CH</v>
          </cell>
          <cell r="E3536">
            <v>3.54</v>
          </cell>
          <cell r="F3536">
            <v>0</v>
          </cell>
          <cell r="G3536">
            <v>3.54</v>
          </cell>
          <cell r="H3536">
            <v>0</v>
          </cell>
        </row>
        <row r="3537">
          <cell r="C3537" t="str">
            <v>COMPACTADOR DE SOLOS COM PLACA VIBRATORIA, 46X51CM, 5HP, 156KG, DIESEL, IMPACTO DINAMICO 1700KG - MANUTENCAO</v>
          </cell>
          <cell r="D3537" t="str">
            <v>CH</v>
          </cell>
          <cell r="E3537">
            <v>1.4</v>
          </cell>
          <cell r="F3537">
            <v>0</v>
          </cell>
          <cell r="G3537">
            <v>1.4</v>
          </cell>
          <cell r="H3537">
            <v>0</v>
          </cell>
        </row>
        <row r="3538">
          <cell r="C3538" t="str">
            <v>COMPACTADOR DE SOLOS COM PLACA VIBRATORIA, 46X51CM, 5HP, 156KG, DIESEL, IMPACTO DINAMICO 1700KG - CUSTO HORARIO DE MATERIAIS NA OPERACAO</v>
          </cell>
          <cell r="D3538" t="str">
            <v>CH</v>
          </cell>
          <cell r="E3538">
            <v>1.64</v>
          </cell>
          <cell r="F3538">
            <v>0</v>
          </cell>
          <cell r="G3538">
            <v>1.64</v>
          </cell>
          <cell r="H3538">
            <v>0</v>
          </cell>
        </row>
        <row r="3539">
          <cell r="C3539" t="str">
            <v>COMPACTADOR DE SOLOS COM PLACA VIBRATORIA, 46X51CM, 5HP, 156KG, DIESEL, IMPACTO DINAMICO 1700KG - MAO DE OBRA DIURNA NA OPERACAO</v>
          </cell>
          <cell r="D3539" t="str">
            <v>CH</v>
          </cell>
          <cell r="E3539">
            <v>0</v>
          </cell>
          <cell r="F3539">
            <v>8.39</v>
          </cell>
          <cell r="G3539">
            <v>8.39</v>
          </cell>
          <cell r="H3539">
            <v>1</v>
          </cell>
        </row>
        <row r="3540">
          <cell r="C3540" t="str">
            <v>COMPACTADOR DE SOLOS COM PLACA VIBRATORIA, 46X51CM, 5HP, 156KG, DIESEL, IMPACTO DINAMICO 1700KG - CUSTO HORARIO PRODUTIVO DIURNO</v>
          </cell>
          <cell r="D3540" t="str">
            <v>CHP</v>
          </cell>
          <cell r="E3540">
            <v>6.58</v>
          </cell>
          <cell r="F3540">
            <v>8.39</v>
          </cell>
          <cell r="G3540">
            <v>14.97</v>
          </cell>
          <cell r="H3540">
            <v>1</v>
          </cell>
        </row>
        <row r="3541">
          <cell r="C3541" t="str">
            <v>COMPACTADOR DE SOLOS COM PLACA VIBRATORIA, 46X51CM, 5HP, 156KG, DIESEL, IMPACTO DINAMICO 1700KG - CUSTO HORARIO PRODUTIVO NOTURNO</v>
          </cell>
          <cell r="D3541" t="str">
            <v>CHP - N</v>
          </cell>
          <cell r="E3541">
            <v>6.58</v>
          </cell>
          <cell r="F3541">
            <v>10.07</v>
          </cell>
          <cell r="G3541">
            <v>16.649999999999999</v>
          </cell>
          <cell r="H3541">
            <v>1.2</v>
          </cell>
        </row>
        <row r="3542">
          <cell r="C3542" t="str">
            <v>COMPACTADOR DE SOLOS COM PLACA VIBRATORIA, 46X51CM, 5HP, 156KG, DIESEL, IMPACTO DINAMICO 1700KG - CUSTO HORARIO IMPRODUTIVO DIURNO</v>
          </cell>
          <cell r="D3542" t="str">
            <v>CHI</v>
          </cell>
          <cell r="E3542">
            <v>3.54</v>
          </cell>
          <cell r="F3542">
            <v>8.39</v>
          </cell>
          <cell r="G3542">
            <v>11.93</v>
          </cell>
          <cell r="H3542">
            <v>1</v>
          </cell>
        </row>
        <row r="3543">
          <cell r="C3543" t="str">
            <v>COMPACTADOR DE SOLOS COM PLACA VIBRATORIA, 46X51CM, 5HP, 156KG, DIESEL, IMPACTO DINAMICO 1700KG - CUSTO HORARIO IMPRODUTIVO NOTURNO</v>
          </cell>
          <cell r="D3543" t="str">
            <v>CHI - N</v>
          </cell>
          <cell r="E3543">
            <v>3.54</v>
          </cell>
          <cell r="F3543">
            <v>10.07</v>
          </cell>
          <cell r="G3543">
            <v>13.61</v>
          </cell>
          <cell r="H3543">
            <v>1.2</v>
          </cell>
        </row>
        <row r="3544">
          <cell r="C3544" t="str">
            <v>COMPACTADOR DE SOLOS COM PLACA VIBRATORIA, 46X51CM, 5HP, 156KG, DIESEL, IMPACTO DINAMICO 1700KG - MAO DE OBRA NOTURNA NA OPERACAO</v>
          </cell>
          <cell r="D3544" t="str">
            <v>CH</v>
          </cell>
          <cell r="E3544">
            <v>0</v>
          </cell>
          <cell r="F3544">
            <v>10.07</v>
          </cell>
          <cell r="G3544">
            <v>10.07</v>
          </cell>
          <cell r="H3544">
            <v>1.2</v>
          </cell>
        </row>
        <row r="3545">
          <cell r="C3545" t="str">
            <v>COMPACTADOR DE PNEUS AUTOPROPULSOR DIESEL 76HP C/7 PNEUS - CI - PESO5,5/20T INCL OPERADOR</v>
          </cell>
          <cell r="D3545" t="str">
            <v>CH</v>
          </cell>
          <cell r="E3545">
            <v>31.45</v>
          </cell>
          <cell r="F3545">
            <v>11.29</v>
          </cell>
          <cell r="G3545">
            <v>42.74</v>
          </cell>
          <cell r="H3545">
            <v>1</v>
          </cell>
        </row>
        <row r="3546">
          <cell r="C3546" t="str">
            <v>COMPACTADOR DE PNEUS AUTOPROPULSOR DIESEL 76HP C/7 PNEUS - CP - PESO5,5/20T INCL OPERADOR</v>
          </cell>
          <cell r="D3546" t="str">
            <v>CH</v>
          </cell>
          <cell r="E3546">
            <v>73.48</v>
          </cell>
          <cell r="F3546">
            <v>11.29</v>
          </cell>
          <cell r="G3546">
            <v>84.77</v>
          </cell>
          <cell r="H3546">
            <v>1</v>
          </cell>
        </row>
        <row r="3547">
          <cell r="C3547" t="str">
            <v>SOQUETE COMPACTADOR 72KG, GASOLINA, 3HP, (CHI), EXCLUSIVE OPERADOR.</v>
          </cell>
          <cell r="D3547" t="str">
            <v>CH</v>
          </cell>
          <cell r="E3547">
            <v>2.5099999999999998</v>
          </cell>
          <cell r="F3547">
            <v>0</v>
          </cell>
          <cell r="G3547">
            <v>2.5099999999999998</v>
          </cell>
          <cell r="H3547">
            <v>0</v>
          </cell>
        </row>
        <row r="3548">
          <cell r="C3548" t="str">
            <v>SOQUETE COMPACTADOR 72KG GASOLINA, 3HP (CHP) EXCLUSIVE OPERADOR.</v>
          </cell>
          <cell r="D3548" t="str">
            <v>CH</v>
          </cell>
          <cell r="E3548">
            <v>7.27</v>
          </cell>
          <cell r="F3548">
            <v>0</v>
          </cell>
          <cell r="G3548">
            <v>7.27</v>
          </cell>
          <cell r="H3548">
            <v>0</v>
          </cell>
        </row>
        <row r="3549">
          <cell r="C3549" t="str">
            <v>ROLO COMPACTADOR PNEUS MULLER AP - 23 111HP AUTOPROPELIDO PESO SEM/COM LASTRO 8/23T - MAO DE OBRA NA OPERACAO</v>
          </cell>
          <cell r="D3549" t="str">
            <v>CH</v>
          </cell>
          <cell r="E3549">
            <v>0</v>
          </cell>
          <cell r="F3549">
            <v>35.520000000000003</v>
          </cell>
          <cell r="G3549">
            <v>35.520000000000003</v>
          </cell>
          <cell r="H3549">
            <v>3</v>
          </cell>
        </row>
        <row r="3550">
          <cell r="C3550" t="str">
            <v>CUSTOS COMBUSTIVEL + MATERIAL NA OPERACAO DE ROLO VIBRATORIO TT SPV 84 PE DE CARNEIRO</v>
          </cell>
          <cell r="D3550" t="str">
            <v>CH</v>
          </cell>
          <cell r="E3550">
            <v>67.72</v>
          </cell>
          <cell r="F3550">
            <v>0</v>
          </cell>
          <cell r="G3550">
            <v>67.72</v>
          </cell>
          <cell r="H3550">
            <v>0</v>
          </cell>
        </row>
        <row r="3551">
          <cell r="C3551" t="str">
            <v>ROLO VIBRATORIO LISO 7T AUTOPROPULSOR DIESEL 76,5H (CI) INCL OPERADOR LARG TOTAL 2,015M</v>
          </cell>
          <cell r="D3551" t="str">
            <v>CH</v>
          </cell>
          <cell r="E3551">
            <v>23.87</v>
          </cell>
          <cell r="F3551">
            <v>11.29</v>
          </cell>
          <cell r="G3551">
            <v>35.159999999999997</v>
          </cell>
          <cell r="H3551">
            <v>1</v>
          </cell>
        </row>
        <row r="3552">
          <cell r="C3552" t="str">
            <v>ROLO VIBRATORIO LISO 7T AUTOPROPULSOR DIESEL 76,5H (CP) INCL OPERADOR LARGURA TOTAL 2,015M</v>
          </cell>
          <cell r="D3552" t="str">
            <v>CH</v>
          </cell>
          <cell r="E3552">
            <v>62.56</v>
          </cell>
          <cell r="F3552">
            <v>11.29</v>
          </cell>
          <cell r="G3552">
            <v>73.849999999999994</v>
          </cell>
          <cell r="H3552">
            <v>1</v>
          </cell>
        </row>
        <row r="3553">
          <cell r="C3553" t="str">
            <v>ROLO COMPACTADOR TANDEM 5 A 10T DIESEL 58,5CV (CP) INCL OPERADOR</v>
          </cell>
          <cell r="D3553" t="str">
            <v>CH</v>
          </cell>
          <cell r="E3553">
            <v>47.97</v>
          </cell>
          <cell r="F3553">
            <v>11.29</v>
          </cell>
          <cell r="G3553">
            <v>59.26</v>
          </cell>
          <cell r="H3553">
            <v>1</v>
          </cell>
        </row>
        <row r="3554">
          <cell r="C3554" t="str">
            <v>ROLO COMPACTADOR TANDEM 5 A 10T DIESEL 58,5CV (CI) INCL OPERADOR</v>
          </cell>
          <cell r="D3554" t="str">
            <v>CH</v>
          </cell>
          <cell r="E3554">
            <v>17.71</v>
          </cell>
          <cell r="F3554">
            <v>11.29</v>
          </cell>
          <cell r="G3554">
            <v>29</v>
          </cell>
          <cell r="H3554">
            <v>1</v>
          </cell>
        </row>
        <row r="3555">
          <cell r="C3555" t="str">
            <v>ROLO COMPACTADOR VIBRATORIO PE DE CARNEIRO PARA SOLOS, POTENCIA 80HP, PESO MAXIMO OPERACIONAL 8,8T</v>
          </cell>
          <cell r="D3555" t="str">
            <v>CHP</v>
          </cell>
          <cell r="E3555">
            <v>105.72</v>
          </cell>
          <cell r="F3555">
            <v>35.520000000000003</v>
          </cell>
          <cell r="G3555">
            <v>141.24</v>
          </cell>
          <cell r="H3555">
            <v>3</v>
          </cell>
        </row>
        <row r="3556">
          <cell r="C3556" t="str">
            <v>ROLO COMPACTADOR VIBRATORIO PE DE CARNEIRO PARA SOLOS, POTENCIA 80HP, PESO MAXIMO OPERACIONAL 8,8T - MANUTENCAO</v>
          </cell>
          <cell r="D3556" t="str">
            <v>CH</v>
          </cell>
          <cell r="E3556">
            <v>14.26</v>
          </cell>
          <cell r="F3556">
            <v>0</v>
          </cell>
          <cell r="G3556">
            <v>14.26</v>
          </cell>
          <cell r="H3556">
            <v>0</v>
          </cell>
        </row>
        <row r="3557">
          <cell r="C3557" t="str">
            <v>ROLO COMPACTADOR VIBRATORIO, CILINDRO LISO, AUTOPROPELIDO 80HP, PESO MAXIMO OPERACIONAL 8,1T - CHP DIURNO - JUROS E DEPRECIACAO</v>
          </cell>
          <cell r="D3557" t="str">
            <v>CH</v>
          </cell>
          <cell r="E3557">
            <v>24.75</v>
          </cell>
          <cell r="F3557">
            <v>0</v>
          </cell>
          <cell r="G3557">
            <v>24.75</v>
          </cell>
          <cell r="H3557">
            <v>0</v>
          </cell>
        </row>
        <row r="3558">
          <cell r="C3558" t="str">
            <v>ROLO COMPACTADOR VIBRATORIO DE UM CILINDRO LISO DE ACO, POTENCIA 80HP, PESO MAXIMO OPERACIONAL 8,1T - MANUTENCAO</v>
          </cell>
          <cell r="D3558" t="str">
            <v>CH</v>
          </cell>
          <cell r="E3558">
            <v>14.91</v>
          </cell>
          <cell r="F3558">
            <v>0</v>
          </cell>
          <cell r="G3558">
            <v>14.91</v>
          </cell>
          <cell r="H3558">
            <v>0</v>
          </cell>
        </row>
        <row r="3559">
          <cell r="C3559" t="str">
            <v>ROLO COMPACTADOR VIBRATORIO DE CILINDRO LISO, AUTOPROP., POTENCIA 80H P, PESO MAXIMO OPERACIONAL 8,1T - CUSTO DA MAO DE OBRA NA OPERACAO</v>
          </cell>
          <cell r="D3559" t="str">
            <v>CH</v>
          </cell>
          <cell r="E3559">
            <v>0</v>
          </cell>
          <cell r="F3559">
            <v>11.84</v>
          </cell>
          <cell r="G3559">
            <v>11.84</v>
          </cell>
          <cell r="H3559">
            <v>1</v>
          </cell>
        </row>
        <row r="3560">
          <cell r="C3560" t="str">
            <v>ROLO COMPACTADOR VIBRATORIO LISO AUTOPROP, POTENCIA 83 CV - 6,6T, IMPACTO DINAMICO 18,5/11,5T - DEPRECIACAO E JUROS</v>
          </cell>
          <cell r="D3560" t="str">
            <v>CH</v>
          </cell>
          <cell r="E3560">
            <v>8.65</v>
          </cell>
          <cell r="F3560">
            <v>0</v>
          </cell>
          <cell r="G3560">
            <v>8.65</v>
          </cell>
          <cell r="H3560">
            <v>0</v>
          </cell>
        </row>
        <row r="3561">
          <cell r="C3561" t="str">
            <v>ROLO COMPACTADOR VIBRATORIO, AUTOPROPEL., DE CILINDRO LISO, 83 CV, PESO OPERACIONAL 6,6T, IMPACTO DINAMICO 18,5/11,5T - MANUTENCAO.</v>
          </cell>
          <cell r="D3561" t="str">
            <v>CH</v>
          </cell>
          <cell r="E3561">
            <v>13</v>
          </cell>
          <cell r="F3561">
            <v>0</v>
          </cell>
          <cell r="G3561">
            <v>13</v>
          </cell>
          <cell r="H3561">
            <v>0</v>
          </cell>
        </row>
        <row r="3562">
          <cell r="C3562" t="str">
            <v>ROLO COMPACTADOR VIBRATORIO, TANDEM, CILINDRO LISO DE ACO, AUTOPROPEL ., 40HP - 4,4T, IMPACTO DINAMICO 3,1T, VU 5 ANOS - DEPRECIACAO E JUROS</v>
          </cell>
          <cell r="D3562" t="str">
            <v>CH</v>
          </cell>
          <cell r="E3562">
            <v>8.07</v>
          </cell>
          <cell r="F3562">
            <v>0</v>
          </cell>
          <cell r="G3562">
            <v>8.07</v>
          </cell>
          <cell r="H3562">
            <v>0</v>
          </cell>
        </row>
        <row r="3563">
          <cell r="C3563" t="str">
            <v>ROLO COMPACTADOR VIBRATORIO, TANDEM, CILINDRO LISO, AUTOPROPEL. 40HP - 4,4T, IMPACTO DINAMICO 3,1T, VU 5 ANOS - MANUTENCAO.</v>
          </cell>
          <cell r="D3563" t="str">
            <v>CH</v>
          </cell>
          <cell r="E3563">
            <v>4.8499999999999996</v>
          </cell>
          <cell r="F3563">
            <v>0</v>
          </cell>
          <cell r="G3563">
            <v>4.8499999999999996</v>
          </cell>
          <cell r="H3563">
            <v>0</v>
          </cell>
        </row>
        <row r="3564">
          <cell r="C3564" t="str">
            <v>ROLO COMPACTADOR VIBRATORIO, TANDEM, CILINDRO LISO AUTOPROPEL. 40HP - 4,4T, IMPACTO DINAMICO 3,1T, VU 5 ANOS - CUSTO COM MATERIAIS NA OPERACAO.</v>
          </cell>
          <cell r="D3564" t="str">
            <v>CH</v>
          </cell>
          <cell r="E3564">
            <v>17.239999999999998</v>
          </cell>
          <cell r="F3564">
            <v>0</v>
          </cell>
          <cell r="G3564">
            <v>17.239999999999998</v>
          </cell>
          <cell r="H3564">
            <v>0</v>
          </cell>
        </row>
        <row r="3565">
          <cell r="C3565" t="str">
            <v>ROLO COMPACTADOR VIBRATORIO, CILINDRO LISO, AUTOPROPEL. 80HP, PESO MAXIMO OPERACIONAL 8,1T - CHP DIURNO</v>
          </cell>
          <cell r="D3565" t="str">
            <v>CHP</v>
          </cell>
          <cell r="E3565">
            <v>93.01</v>
          </cell>
          <cell r="F3565">
            <v>11.84</v>
          </cell>
          <cell r="G3565">
            <v>104.85</v>
          </cell>
          <cell r="H3565">
            <v>1</v>
          </cell>
        </row>
        <row r="3566">
          <cell r="C3566" t="str">
            <v>ROLO COMPACTADOR VIBRATORIO DE CILINDRO LISO, AUTOPROPEL. DE ACO, 80H P - 8,1T - CHI DIURNO</v>
          </cell>
          <cell r="D3566" t="str">
            <v>CHI</v>
          </cell>
          <cell r="E3566">
            <v>24.75</v>
          </cell>
          <cell r="F3566">
            <v>11.84</v>
          </cell>
          <cell r="G3566">
            <v>36.590000000000003</v>
          </cell>
          <cell r="H3566">
            <v>1</v>
          </cell>
        </row>
        <row r="3567">
          <cell r="C3567" t="str">
            <v>ROLO COMPACTADOR VIBRATORIO DE CILINDRO LISO, AUTOPROPEL. 83 CV - 6,6T, IMPACTO DINAMICO 18,5/11,5T - CHP DIURNO</v>
          </cell>
          <cell r="D3567" t="str">
            <v>CHP</v>
          </cell>
          <cell r="E3567">
            <v>75</v>
          </cell>
          <cell r="F3567">
            <v>11.84</v>
          </cell>
          <cell r="G3567">
            <v>86.84</v>
          </cell>
          <cell r="H3567">
            <v>1</v>
          </cell>
        </row>
        <row r="3568">
          <cell r="C3568" t="str">
            <v>ROLO COMPACTADOR VIBRATORIO DE CILINDRO LISO, 83 HP - 6,6T, IMPACTO DINAMICO 18,5/11,5T - CHI.</v>
          </cell>
          <cell r="D3568" t="str">
            <v>CHI</v>
          </cell>
          <cell r="E3568">
            <v>8.65</v>
          </cell>
          <cell r="F3568">
            <v>11.84</v>
          </cell>
          <cell r="G3568">
            <v>20.49</v>
          </cell>
          <cell r="H3568">
            <v>1</v>
          </cell>
        </row>
        <row r="3569">
          <cell r="C3569" t="str">
            <v>ROLO COMPACTADOR VIBRATORIO, TANDEM, AUTOPROPEL., CILINDRO LISO DE ACO, 40HP - 4,4T, IMPACTO DINAMICO 3,1T - VU 5 ANOS - CHP DIURNO.</v>
          </cell>
          <cell r="D3569" t="str">
            <v>CHP</v>
          </cell>
          <cell r="E3569">
            <v>30.16</v>
          </cell>
          <cell r="F3569">
            <v>11.84</v>
          </cell>
          <cell r="G3569">
            <v>42</v>
          </cell>
          <cell r="H3569">
            <v>1</v>
          </cell>
        </row>
        <row r="3570">
          <cell r="C3570" t="str">
            <v>ROLO COMPACTADOR VIBRATORIO REBOCAVEL CILINDRO LISO, 4,7T, IMPACTO DINAMICO 18,3T - MANUTENCAO.</v>
          </cell>
          <cell r="D3570" t="str">
            <v>CH</v>
          </cell>
          <cell r="E3570">
            <v>2.38</v>
          </cell>
          <cell r="F3570">
            <v>0</v>
          </cell>
          <cell r="G3570">
            <v>2.38</v>
          </cell>
          <cell r="H3570">
            <v>0</v>
          </cell>
        </row>
        <row r="3571">
          <cell r="C3571" t="str">
            <v>ROLO COMPACTADOR VIBRATORIO, TANDEM, AUTOPROPEL., CILINDRO LISO, 58CV - 6,5/9,4 T, SEM OU COM LASTRO - DEPRECIACAO E JUROS.</v>
          </cell>
          <cell r="D3571" t="str">
            <v>CH</v>
          </cell>
          <cell r="E3571">
            <v>18.45</v>
          </cell>
          <cell r="F3571">
            <v>0</v>
          </cell>
          <cell r="G3571">
            <v>18.45</v>
          </cell>
          <cell r="H3571">
            <v>0</v>
          </cell>
        </row>
        <row r="3572">
          <cell r="C3572" t="str">
            <v>ROLO COMPACTADOR VIBRATORIO, TANDEM, AUTOPROPEL., CILINDRO LISO, 58CV - 6,5/9,4 T, SEM OU COM LASTRO - MANUTENCAO.</v>
          </cell>
          <cell r="D3572" t="str">
            <v>CH</v>
          </cell>
          <cell r="E3572">
            <v>11.08</v>
          </cell>
          <cell r="F3572">
            <v>0</v>
          </cell>
          <cell r="G3572">
            <v>11.08</v>
          </cell>
          <cell r="H3572">
            <v>0</v>
          </cell>
        </row>
        <row r="3573">
          <cell r="C3573" t="str">
            <v>ROLO COMPACTADOR VIBRATORIO, TANDEM, AUTOPROPEL., CILINDRO LISO, 58CV - 6,5/9,4 T, SEM OU COM LASTRO - CUSTOS COM MATERIAIS NA OPERACAO.</v>
          </cell>
          <cell r="D3573" t="str">
            <v>CH</v>
          </cell>
          <cell r="E3573">
            <v>31.19</v>
          </cell>
          <cell r="F3573">
            <v>0</v>
          </cell>
          <cell r="G3573">
            <v>31.19</v>
          </cell>
          <cell r="H3573">
            <v>0</v>
          </cell>
        </row>
        <row r="3574">
          <cell r="C3574" t="str">
            <v>ROLO COMPACTADOR VIBRATORIO, TANDEM, AUTOPROPEL., CILINDRO LISO, 58CV - 6,5/9,4 T, SEM OU COM LASTRO - CUSTOS COM MAO DE OBRA NA OPERACAONOTURNA.</v>
          </cell>
          <cell r="D3574" t="str">
            <v>CH</v>
          </cell>
          <cell r="E3574">
            <v>0</v>
          </cell>
          <cell r="F3574">
            <v>14.21</v>
          </cell>
          <cell r="G3574">
            <v>14.21</v>
          </cell>
          <cell r="H3574">
            <v>1.2</v>
          </cell>
        </row>
        <row r="3575">
          <cell r="C3575" t="str">
            <v>ROLO COMPACTADOR PNEUMATICO, AUTOPROPEL., PRESSAO VARIAVEL, 99HP, PESO OPERACIONAL SEM OU COM LASTRO 8,3/21,0 T - MANUTENCAO.</v>
          </cell>
          <cell r="D3575" t="str">
            <v>CH</v>
          </cell>
          <cell r="E3575">
            <v>20.170000000000002</v>
          </cell>
          <cell r="F3575">
            <v>0</v>
          </cell>
          <cell r="G3575">
            <v>20.170000000000002</v>
          </cell>
          <cell r="H3575">
            <v>0</v>
          </cell>
        </row>
        <row r="3576">
          <cell r="C3576" t="str">
            <v>ROLO COMPACTADOR PNEUMATICO, AUTOPROPEL., PRESSAO VARIAVEL, 99HP, PES O OPERACIONAL SEM OU COM LASTRO 8,3/21,0 T - CUSTO COM MATERIAIS NA OPERACAO</v>
          </cell>
          <cell r="D3576" t="str">
            <v>CH</v>
          </cell>
          <cell r="E3576">
            <v>59.51</v>
          </cell>
          <cell r="F3576">
            <v>0</v>
          </cell>
          <cell r="G3576">
            <v>59.51</v>
          </cell>
          <cell r="H3576">
            <v>0</v>
          </cell>
        </row>
        <row r="3577">
          <cell r="C3577" t="str">
            <v>ROLO COMPACTADOR VIBRATORIO DE UM CILINDRO ACO LISO, POTENCIA 80HP, PESO OPERACIONAL 8,1T - DEPRECIACAO E JUROS</v>
          </cell>
          <cell r="D3577" t="str">
            <v>CH</v>
          </cell>
          <cell r="E3577">
            <v>24.87</v>
          </cell>
          <cell r="F3577">
            <v>0</v>
          </cell>
          <cell r="G3577">
            <v>24.87</v>
          </cell>
          <cell r="H3577">
            <v>0</v>
          </cell>
        </row>
        <row r="3578">
          <cell r="C3578" t="str">
            <v>ROLO COMPACTADOR VIBRATORIO, AUTOPREOPEL.,CILINDRO LISO, 80HP - 8,1T - MANUTENCAO.</v>
          </cell>
          <cell r="D3578" t="str">
            <v>CH</v>
          </cell>
          <cell r="E3578">
            <v>14.93</v>
          </cell>
          <cell r="F3578">
            <v>0</v>
          </cell>
          <cell r="G3578">
            <v>14.93</v>
          </cell>
          <cell r="H3578">
            <v>0</v>
          </cell>
        </row>
        <row r="3579">
          <cell r="C3579" t="str">
            <v>ROLO COMPACTADOR VIBRATORIO, AUTOPREOPEL.,CILINDRO LISO, 80HP - 8,1T - CUSTOS COM MATERIAIS NA OPERACAO.</v>
          </cell>
          <cell r="D3579" t="str">
            <v>CH</v>
          </cell>
          <cell r="E3579">
            <v>31.19</v>
          </cell>
          <cell r="F3579">
            <v>0</v>
          </cell>
          <cell r="G3579">
            <v>31.19</v>
          </cell>
          <cell r="H3579">
            <v>0</v>
          </cell>
        </row>
        <row r="3580">
          <cell r="C3580" t="str">
            <v>ROLO COMPACTADOR VIBRATORIO DE UM CILINDRO LISO, POTENCIA 80HP, PESO OPERACIONAL 8,1T - MAO DE OBRA NA OPERACAO NOTURNA</v>
          </cell>
          <cell r="D3580" t="str">
            <v>CH</v>
          </cell>
          <cell r="E3580">
            <v>0</v>
          </cell>
          <cell r="F3580">
            <v>14.21</v>
          </cell>
          <cell r="G3580">
            <v>14.21</v>
          </cell>
          <cell r="H3580">
            <v>1.2</v>
          </cell>
        </row>
        <row r="3581">
          <cell r="C3581" t="str">
            <v>ROLO COMPACTADOR VIBRATORIO REBOCAVEL ACO LISO, PESO 4,7T, IMPACTO DINAMICO 18,3T - CHP DIURNO</v>
          </cell>
          <cell r="D3581" t="str">
            <v>CHP</v>
          </cell>
          <cell r="E3581">
            <v>40.72</v>
          </cell>
          <cell r="F3581">
            <v>11.84</v>
          </cell>
          <cell r="G3581">
            <v>52.56</v>
          </cell>
          <cell r="H3581">
            <v>1</v>
          </cell>
        </row>
        <row r="3582">
          <cell r="C3582" t="str">
            <v>ROLO COMPACTADOR VIBRATORIO REBOCAVEL ACO LISO, PESO 4,7T, IMPACTO DINAMICO 18,3T - CHP NOTURNO</v>
          </cell>
          <cell r="D3582" t="str">
            <v>CHP - N</v>
          </cell>
          <cell r="E3582">
            <v>40.72</v>
          </cell>
          <cell r="F3582">
            <v>14.21</v>
          </cell>
          <cell r="G3582">
            <v>54.93</v>
          </cell>
          <cell r="H3582">
            <v>1.2</v>
          </cell>
        </row>
        <row r="3583">
          <cell r="C3583" t="str">
            <v>ROLO COMPACTADOR VIBRATORIO REBOCAVEL ACO LISO, PESO 4,7T, IMPACTO DINAMICO 18,3T - CHI DIURNO</v>
          </cell>
          <cell r="D3583" t="str">
            <v>CHI</v>
          </cell>
          <cell r="E3583">
            <v>7.15</v>
          </cell>
          <cell r="F3583">
            <v>11.84</v>
          </cell>
          <cell r="G3583">
            <v>18.989999999999998</v>
          </cell>
          <cell r="H3583">
            <v>1</v>
          </cell>
        </row>
        <row r="3584">
          <cell r="C3584" t="str">
            <v>ROLO COMPACTADOR VIBRATORIO REBOCAVEL ACO LISO, PESO 4,7T, IMPACTO DINAMICO 18,3T - CHI NOTURNO</v>
          </cell>
          <cell r="D3584" t="str">
            <v>CHI - N</v>
          </cell>
          <cell r="E3584">
            <v>7.15</v>
          </cell>
          <cell r="F3584">
            <v>14.21</v>
          </cell>
          <cell r="G3584">
            <v>21.36</v>
          </cell>
          <cell r="H3584">
            <v>1.2</v>
          </cell>
        </row>
        <row r="3585">
          <cell r="C3585" t="str">
            <v>ROLO COMPACTADOR VIBRATORIO TANDEM ACO LISO, POTENCIA 58CV, PESO SEM/COM LASTRO 6,5/9,4 T - CHP DIURNO</v>
          </cell>
          <cell r="D3585" t="str">
            <v>CHP</v>
          </cell>
          <cell r="E3585">
            <v>60.72</v>
          </cell>
          <cell r="F3585">
            <v>20.13</v>
          </cell>
          <cell r="G3585">
            <v>80.849999999999994</v>
          </cell>
          <cell r="H3585">
            <v>0</v>
          </cell>
        </row>
        <row r="3586">
          <cell r="C3586" t="str">
            <v>ROLO COMPACTADOR VIBRATORIO TANDEM ACO LISO, POTENCIA 58CV, PESO SEM/COM LASTRO 6,5/9,4 T - CHP NOTURNO</v>
          </cell>
          <cell r="D3586" t="str">
            <v>CHP - N</v>
          </cell>
          <cell r="E3586">
            <v>60.72</v>
          </cell>
          <cell r="F3586">
            <v>14.21</v>
          </cell>
          <cell r="G3586">
            <v>74.930000000000007</v>
          </cell>
          <cell r="H3586">
            <v>1.2</v>
          </cell>
        </row>
        <row r="3587">
          <cell r="C3587" t="str">
            <v>ROLO COMPACTADOR VIBRATORIO TANDEM ACO LISO, POTENCIA 58CV, PESO SEM/COM LASTRO 6,5/9,4 T - CHI DIURNO</v>
          </cell>
          <cell r="D3587" t="str">
            <v>CHI</v>
          </cell>
          <cell r="E3587">
            <v>18.45</v>
          </cell>
          <cell r="F3587">
            <v>20.13</v>
          </cell>
          <cell r="G3587">
            <v>38.58</v>
          </cell>
          <cell r="H3587">
            <v>0</v>
          </cell>
        </row>
        <row r="3588">
          <cell r="C3588" t="str">
            <v>ROLO COMPACTADOR VIBRATORIO TANDEM ACO LISO, POTENCIA 58CV, PESO SEM/COM LASTRO 6,5/9,4 T - CHI NOTURNO</v>
          </cell>
          <cell r="D3588" t="str">
            <v>CHI - N</v>
          </cell>
          <cell r="E3588">
            <v>18.45</v>
          </cell>
          <cell r="F3588">
            <v>14.21</v>
          </cell>
          <cell r="G3588">
            <v>32.659999999999997</v>
          </cell>
          <cell r="H3588">
            <v>1.2</v>
          </cell>
        </row>
        <row r="3589">
          <cell r="C3589" t="str">
            <v>ROLO COMPACTADOR DE PNEUS ESTATICO PARA ASFALTO, PRESSAO VARIAVEL,POTENCIA 99HP, PESO OPERACIONAL SEM/COM LASTRO 8,3/21,0 T - CHP DIURNO</v>
          </cell>
          <cell r="D3589" t="str">
            <v>CHP</v>
          </cell>
          <cell r="E3589">
            <v>113.28</v>
          </cell>
          <cell r="F3589">
            <v>11.84</v>
          </cell>
          <cell r="G3589">
            <v>125.12</v>
          </cell>
          <cell r="H3589">
            <v>1</v>
          </cell>
        </row>
        <row r="3590">
          <cell r="C3590" t="str">
            <v>ROLO COMPACTADOR DE PNEUS ESTATICO PARA ASFALTO, PRESSAO VARIAVEL, POTENCIA 99HP, PESO OPERACIONAL SEM/COM LASTRO 8,3/21,0 T - CHP NOTURNO</v>
          </cell>
          <cell r="D3590" t="str">
            <v>CHP - N</v>
          </cell>
          <cell r="E3590">
            <v>113.28</v>
          </cell>
          <cell r="F3590">
            <v>24.15</v>
          </cell>
          <cell r="G3590">
            <v>137.43</v>
          </cell>
          <cell r="H3590">
            <v>0</v>
          </cell>
        </row>
        <row r="3591">
          <cell r="C3591" t="str">
            <v>ROLO COMPACTADOR DE PNEUS ESTATICO PARA ASFALTO, PRESSAO VARIAVEL, POTENCIA 99HP, PESO OPERACIONAL SEM/COM LASTRO 8,3/21,0 T - CHI DIURNO</v>
          </cell>
          <cell r="D3591" t="str">
            <v>CHI</v>
          </cell>
          <cell r="E3591">
            <v>33.6</v>
          </cell>
          <cell r="F3591">
            <v>11.84</v>
          </cell>
          <cell r="G3591">
            <v>45.44</v>
          </cell>
          <cell r="H3591">
            <v>1</v>
          </cell>
        </row>
        <row r="3592">
          <cell r="C3592" t="str">
            <v>ROLO COMPACTADOR DE PNEUS ESTATICO PARA ASFALTO, PRESSAO VARIAVEL, POTENCIA 99HP, PESO OPERACIONAL SEM/COM LASTRO 8,3/21,0 T - CHI NOTURNO</v>
          </cell>
          <cell r="D3592" t="str">
            <v>CHI - N</v>
          </cell>
          <cell r="E3592">
            <v>33.6</v>
          </cell>
          <cell r="F3592">
            <v>24.15</v>
          </cell>
          <cell r="G3592">
            <v>57.75</v>
          </cell>
          <cell r="H3592">
            <v>0</v>
          </cell>
        </row>
        <row r="3593">
          <cell r="C3593" t="str">
            <v>ROLO COMPACTADOR VIBRATORIO PE DE CARNEIRO, OPERADO POR CONTROLE REMOTO, POTENCIA 17HP, PESO OPERACIONAL 1,65T - DEPRECIACAO E JUROS</v>
          </cell>
          <cell r="D3593" t="str">
            <v>CH</v>
          </cell>
          <cell r="E3593">
            <v>5.15</v>
          </cell>
          <cell r="F3593">
            <v>0</v>
          </cell>
          <cell r="G3593">
            <v>5.15</v>
          </cell>
          <cell r="H3593">
            <v>0</v>
          </cell>
        </row>
        <row r="3594">
          <cell r="C3594" t="str">
            <v>ROLO COMPACTADOR VIBRATORIO PE DE CARNEIRO, OPERADO POR CONTROLE REMOTO, 17HP - 1,65T - MANUTENCAO.</v>
          </cell>
          <cell r="D3594" t="str">
            <v>CH</v>
          </cell>
          <cell r="E3594">
            <v>1.72</v>
          </cell>
          <cell r="F3594">
            <v>0</v>
          </cell>
          <cell r="G3594">
            <v>1.72</v>
          </cell>
          <cell r="H3594">
            <v>0</v>
          </cell>
        </row>
        <row r="3595">
          <cell r="C3595" t="str">
            <v>ROLO COMPACTADOR VIBRATORIO PE DE CARNEIRO, OPERADO POR CONTROLE REMOTO, POTENCIA 17HP, PESO OPERACIONAL 1,65T - CHP DIURNO</v>
          </cell>
          <cell r="D3595" t="str">
            <v>CHP</v>
          </cell>
          <cell r="E3595">
            <v>6.87</v>
          </cell>
          <cell r="F3595">
            <v>0</v>
          </cell>
          <cell r="G3595">
            <v>6.87</v>
          </cell>
          <cell r="H3595">
            <v>0</v>
          </cell>
        </row>
        <row r="3596">
          <cell r="C3596" t="str">
            <v>ROLO COMPACTADOR VIBRATORIO PE DE CARNEIRO, OPERADO POR CONTROLE REMOTO, POTENCIA 17HP, PESO OPERACIONAL 1,65T - CHP NOTURNO</v>
          </cell>
          <cell r="D3596" t="str">
            <v>CHP - N</v>
          </cell>
          <cell r="E3596">
            <v>6.87</v>
          </cell>
          <cell r="F3596">
            <v>0</v>
          </cell>
          <cell r="G3596">
            <v>6.87</v>
          </cell>
          <cell r="H3596">
            <v>0</v>
          </cell>
        </row>
        <row r="3597">
          <cell r="C3597" t="str">
            <v>ROLO COMPACTADOR VIBRATORIO PE DE CARNEIRO, OPERADO POR CONTROLE REMOTO, POTENCIA 17HP, PESO OPERACIONAL 1,65T - CHI</v>
          </cell>
          <cell r="D3597" t="str">
            <v>CHI</v>
          </cell>
          <cell r="E3597">
            <v>5.15</v>
          </cell>
          <cell r="F3597">
            <v>0</v>
          </cell>
          <cell r="G3597">
            <v>5.15</v>
          </cell>
          <cell r="H3597">
            <v>0</v>
          </cell>
        </row>
        <row r="3598">
          <cell r="C3598" t="str">
            <v>ROLO COMPACTADOR VIBRATORIO DE UM CILINDRO ACO LISO, POTENCIA 80HP, PESO OPERACIONAL 8,1T - CHP DIURNO</v>
          </cell>
          <cell r="D3598" t="str">
            <v>CHP</v>
          </cell>
          <cell r="E3598">
            <v>70.989999999999995</v>
          </cell>
          <cell r="F3598">
            <v>26.39</v>
          </cell>
          <cell r="G3598">
            <v>97.38</v>
          </cell>
          <cell r="H3598">
            <v>0</v>
          </cell>
        </row>
        <row r="3599">
          <cell r="C3599" t="str">
            <v>ROLO COMPACTADOR VIBRATORIO DE UM CILINDRO ACO LISO, POTENCIA 80HP, PESO OPERACIONAL 8,1T - CHP NOTURNO</v>
          </cell>
          <cell r="D3599" t="str">
            <v>CHP - N</v>
          </cell>
          <cell r="E3599">
            <v>70.989999999999995</v>
          </cell>
          <cell r="F3599">
            <v>14.21</v>
          </cell>
          <cell r="G3599">
            <v>85.2</v>
          </cell>
          <cell r="H3599">
            <v>1.2</v>
          </cell>
        </row>
        <row r="3600">
          <cell r="C3600" t="str">
            <v>ROLO COMPACTADOR VIBRATORIO DE UM CILINDRO ACO LISO, POTENCIA 80HP, PESO OPERACIONAL 8,1T - CHI NOTURNO</v>
          </cell>
          <cell r="D3600" t="str">
            <v>CHI - N</v>
          </cell>
          <cell r="E3600">
            <v>24.87</v>
          </cell>
          <cell r="F3600">
            <v>14.21</v>
          </cell>
          <cell r="G3600">
            <v>39.08</v>
          </cell>
          <cell r="H3600">
            <v>1.2</v>
          </cell>
        </row>
        <row r="3601">
          <cell r="C3601" t="str">
            <v>ROLO COMPACTADOR DE PNEUS 111HP 11TON - CHP</v>
          </cell>
          <cell r="D3601" t="str">
            <v>CHP</v>
          </cell>
          <cell r="E3601">
            <v>97.99</v>
          </cell>
          <cell r="F3601">
            <v>11.84</v>
          </cell>
          <cell r="G3601">
            <v>109.83</v>
          </cell>
          <cell r="H3601">
            <v>1</v>
          </cell>
        </row>
        <row r="3602">
          <cell r="C3602" t="str">
            <v>ROLO COMPACTADOR DE PNEUS 111HP 11TON - CHI</v>
          </cell>
          <cell r="D3602" t="str">
            <v>CHI</v>
          </cell>
          <cell r="E3602">
            <v>32.770000000000003</v>
          </cell>
          <cell r="F3602">
            <v>11.84</v>
          </cell>
          <cell r="G3602">
            <v>44.61</v>
          </cell>
          <cell r="H3602">
            <v>1</v>
          </cell>
        </row>
        <row r="3603">
          <cell r="C3603" t="str">
            <v>ROLO COMPACTADOR DE PNEUS 111HP 11TON - DEPRECIACAO</v>
          </cell>
          <cell r="D3603" t="str">
            <v>CH</v>
          </cell>
          <cell r="E3603">
            <v>21.85</v>
          </cell>
          <cell r="F3603">
            <v>0</v>
          </cell>
          <cell r="G3603">
            <v>21.85</v>
          </cell>
          <cell r="H3603">
            <v>0</v>
          </cell>
        </row>
        <row r="3604">
          <cell r="C3604" t="str">
            <v>ROLO COMPACTADOR DE PNEUS 111HP 11TON - JUROS</v>
          </cell>
          <cell r="D3604" t="str">
            <v>CH</v>
          </cell>
          <cell r="E3604">
            <v>10.92</v>
          </cell>
          <cell r="F3604">
            <v>0</v>
          </cell>
          <cell r="G3604">
            <v>10.92</v>
          </cell>
          <cell r="H3604">
            <v>0</v>
          </cell>
        </row>
        <row r="3605">
          <cell r="C3605" t="str">
            <v>ROLO COMPACTADOR DE PNEUS 111HP 11TON - MANUTENCAO</v>
          </cell>
          <cell r="D3605" t="str">
            <v>CH</v>
          </cell>
          <cell r="E3605">
            <v>19.670000000000002</v>
          </cell>
          <cell r="F3605">
            <v>0</v>
          </cell>
          <cell r="G3605">
            <v>19.670000000000002</v>
          </cell>
          <cell r="H3605">
            <v>0</v>
          </cell>
        </row>
        <row r="3606">
          <cell r="C3606" t="str">
            <v>ROLO COMPACTADOR DE PNEUS 111HP 11TON - CUSTOS COM MAO DE OBRA NA OPERACAO DIURNA</v>
          </cell>
          <cell r="D3606" t="str">
            <v>CH</v>
          </cell>
          <cell r="E3606">
            <v>0</v>
          </cell>
          <cell r="F3606">
            <v>11.84</v>
          </cell>
          <cell r="G3606">
            <v>11.84</v>
          </cell>
          <cell r="H3606">
            <v>1</v>
          </cell>
        </row>
        <row r="3607">
          <cell r="C3607" t="str">
            <v>ROLO COMPACTADOR DE PNEUS EST ATICO PRESSAO VARI AVEL AUTOPROPELIDO, PO TENCIA 111HP, PESO OPERACIONAL SEM/COM LASTRO 8/23 T - CHP</v>
          </cell>
          <cell r="D3607" t="str">
            <v>CHP</v>
          </cell>
          <cell r="E3607">
            <v>97.99</v>
          </cell>
          <cell r="F3607">
            <v>11.84</v>
          </cell>
          <cell r="G3607">
            <v>109.83</v>
          </cell>
          <cell r="H3607">
            <v>1</v>
          </cell>
        </row>
        <row r="3608">
          <cell r="C3608" t="str">
            <v>ROLO COMPACTADOR DE PNEUS EST ATICO PRESSAO VARI AVEL AUTOPROPELIDO, PO TENCIA 111HP, PESO OPERACIONAL SEM/COM LASTRO 8/23 T - CHI</v>
          </cell>
          <cell r="D3608" t="str">
            <v>CHI</v>
          </cell>
          <cell r="E3608">
            <v>32.770000000000003</v>
          </cell>
          <cell r="F3608">
            <v>11.84</v>
          </cell>
          <cell r="G3608">
            <v>44.61</v>
          </cell>
          <cell r="H3608">
            <v>1</v>
          </cell>
        </row>
        <row r="3609">
          <cell r="C3609" t="str">
            <v>ROLO COMPACTADOR DE PNEUS ESTATICO, PRESSAO VARIAVEL, POTENCIA 111HP - PESO SEM/COM LASTRO 9,5/22,4T - DEPRECIACAO</v>
          </cell>
          <cell r="D3609" t="str">
            <v>CH</v>
          </cell>
          <cell r="E3609">
            <v>21.85</v>
          </cell>
          <cell r="F3609">
            <v>0</v>
          </cell>
          <cell r="G3609">
            <v>21.85</v>
          </cell>
          <cell r="H3609">
            <v>0</v>
          </cell>
        </row>
        <row r="3610">
          <cell r="C3610" t="str">
            <v>ROLO COMPACTADOR DE PNEUS ESTATICO, PRESSAO VARIAVEL, POTENCIA 111HP - PESO SEM/COM LASTRO 9,5/22,4T - JUROS</v>
          </cell>
          <cell r="D3610" t="str">
            <v>CH</v>
          </cell>
          <cell r="E3610">
            <v>10.92</v>
          </cell>
          <cell r="F3610">
            <v>0</v>
          </cell>
          <cell r="G3610">
            <v>10.92</v>
          </cell>
          <cell r="H3610">
            <v>0</v>
          </cell>
        </row>
        <row r="3611">
          <cell r="C3611" t="str">
            <v>ROLO COMPACTADOR DE PNEUS ESTATICO, PRESSAO VARIAVEL, POTENCIA 111HP - PESO SEM/COM LASTRO 9,5/22,4T - MANUTENCAO</v>
          </cell>
          <cell r="D3611" t="str">
            <v>CH</v>
          </cell>
          <cell r="E3611">
            <v>19.670000000000002</v>
          </cell>
          <cell r="F3611">
            <v>0</v>
          </cell>
          <cell r="G3611">
            <v>19.670000000000002</v>
          </cell>
          <cell r="H3611">
            <v>0</v>
          </cell>
        </row>
        <row r="3612">
          <cell r="C3612" t="str">
            <v>ROLO COMPACTADOR DE PNEUS ESTATICO, PRESSAO VARIAVEL, POTENCIA 111HP - PESO SEM/COM LASTRO 9,5/22,4T - CUSTOS COM MAO DE OBRA NA OPERACAO</v>
          </cell>
          <cell r="D3612" t="str">
            <v>CH</v>
          </cell>
          <cell r="E3612">
            <v>0</v>
          </cell>
          <cell r="F3612">
            <v>11.84</v>
          </cell>
          <cell r="G3612">
            <v>11.84</v>
          </cell>
          <cell r="H3612">
            <v>1</v>
          </cell>
        </row>
        <row r="3613">
          <cell r="C3613" t="str">
            <v>ROLO COMPACTADOR VIBRATORIO PE DE CARNEIRO, POTENCIA 150HP, PESO OPERA CIONAL 9,8 T, IMPACTO DINAMICO 31,75 T - CHP</v>
          </cell>
          <cell r="D3613" t="str">
            <v>CHP</v>
          </cell>
          <cell r="E3613">
            <v>102.2</v>
          </cell>
          <cell r="F3613">
            <v>11.84</v>
          </cell>
          <cell r="G3613">
            <v>114.04</v>
          </cell>
          <cell r="H3613">
            <v>1</v>
          </cell>
        </row>
        <row r="3614">
          <cell r="C3614" t="str">
            <v>ROLO COMPACTADOR AUTOPROPELIDO 127HP 10260KG - CHI</v>
          </cell>
          <cell r="D3614" t="str">
            <v>CHI</v>
          </cell>
          <cell r="E3614">
            <v>31.29</v>
          </cell>
          <cell r="F3614">
            <v>11.84</v>
          </cell>
          <cell r="G3614">
            <v>43.13</v>
          </cell>
          <cell r="H3614">
            <v>1</v>
          </cell>
        </row>
        <row r="3615">
          <cell r="C3615" t="str">
            <v>ROLO COMPACTADOR VIBRATORIO PE DE CARNEIRO, POTENCIA 150HP, PESO OPERA CIONAL 9,8 T, IMPACTO DINAMICO 31,75 T - DEPRECIACAO</v>
          </cell>
          <cell r="D3615" t="str">
            <v>CH</v>
          </cell>
          <cell r="E3615">
            <v>20.86</v>
          </cell>
          <cell r="F3615">
            <v>0</v>
          </cell>
          <cell r="G3615">
            <v>20.86</v>
          </cell>
          <cell r="H3615">
            <v>0</v>
          </cell>
        </row>
        <row r="3616">
          <cell r="C3616" t="str">
            <v>ROLO COMPACTADOR VIBRATORIO PE DE CARNEIRO, POTENCIA 150HP, PESO OPERA CIONAL 9,8 T, IMPACTO DINAMICO 31,75 T - JUROS</v>
          </cell>
          <cell r="D3616" t="str">
            <v>CH</v>
          </cell>
          <cell r="E3616">
            <v>10.43</v>
          </cell>
          <cell r="F3616">
            <v>0</v>
          </cell>
          <cell r="G3616">
            <v>10.43</v>
          </cell>
          <cell r="H3616">
            <v>0</v>
          </cell>
        </row>
        <row r="3617">
          <cell r="C3617" t="str">
            <v>ROLO COMPACTADOR VIBRATORIO PE DE CARNEIRO, POTENCIA 150HP, PESO OPERA CIONAL 9,8 T, IMPACTO DINAMICO 31,75 T</v>
          </cell>
          <cell r="D3617" t="str">
            <v>CH</v>
          </cell>
          <cell r="E3617">
            <v>18.79</v>
          </cell>
          <cell r="F3617">
            <v>0</v>
          </cell>
          <cell r="G3617">
            <v>18.79</v>
          </cell>
          <cell r="H3617">
            <v>0</v>
          </cell>
        </row>
        <row r="3618">
          <cell r="C3618" t="str">
            <v>ROLO COMPACTADOR VIBRATORIO PE DE CARNEIRO, POTENCIA 150HP, PESO OPERA CIONAL 9,8 T, IMPACTO DINAMICO 31,75 T - CUSTOS COM MATERIAL NA OPERACAO</v>
          </cell>
          <cell r="D3618" t="str">
            <v>CH</v>
          </cell>
          <cell r="E3618">
            <v>52.12</v>
          </cell>
          <cell r="F3618">
            <v>0</v>
          </cell>
          <cell r="G3618">
            <v>52.12</v>
          </cell>
          <cell r="H3618">
            <v>0</v>
          </cell>
        </row>
        <row r="3619">
          <cell r="C3619" t="str">
            <v xml:space="preserve">ROLO COMPACTADOR AUTOPROPELIDO 127HP 10260KG - MAO DE OBRA NA OPERACAO </v>
          </cell>
          <cell r="D3619" t="str">
            <v>CH</v>
          </cell>
          <cell r="E3619">
            <v>0</v>
          </cell>
          <cell r="F3619">
            <v>11.84</v>
          </cell>
          <cell r="G3619">
            <v>11.84</v>
          </cell>
          <cell r="H3619">
            <v>1</v>
          </cell>
        </row>
        <row r="3620">
          <cell r="C3620" t="str">
            <v>ROLO COMPACTADOR VIBRATORIO DE CILINDRO LISO, AUTOPROPEL. 80HP, PESO MAXIMO OPERACIONAL 8,1T - CUSTO DE MATERIAIS NA OPERACAO</v>
          </cell>
          <cell r="D3620" t="str">
            <v>CH</v>
          </cell>
          <cell r="E3620">
            <v>53.35</v>
          </cell>
          <cell r="F3620">
            <v>0</v>
          </cell>
          <cell r="G3620">
            <v>53.35</v>
          </cell>
          <cell r="H3620">
            <v>0</v>
          </cell>
        </row>
        <row r="3621">
          <cell r="C3621" t="str">
            <v>ROLO COMPACTADOR VIBRATORIO DE CILINDRO LISO, AUTOPROPELIDO 83 CV - 6,6T, IMPACTO DINAMICO 18,5/11,5T - CUSTO DE MATERIAIS NA OPERACAO</v>
          </cell>
          <cell r="D3621" t="str">
            <v>CH</v>
          </cell>
          <cell r="E3621">
            <v>53.35</v>
          </cell>
          <cell r="F3621">
            <v>0</v>
          </cell>
          <cell r="G3621">
            <v>53.35</v>
          </cell>
          <cell r="H3621">
            <v>0</v>
          </cell>
        </row>
        <row r="3622">
          <cell r="C3622" t="str">
            <v>ROLO COMPACTADOR VIBRATORIO DE CILINDRO LISO, AUTOPROPEL. 83 CV - 6,6T, IMPACTO DINAMICO 18,5/11,5T - MAO DE OBRA NA OPERACAO</v>
          </cell>
          <cell r="D3622" t="str">
            <v>CH</v>
          </cell>
          <cell r="E3622">
            <v>0</v>
          </cell>
          <cell r="F3622">
            <v>11.84</v>
          </cell>
          <cell r="G3622">
            <v>11.84</v>
          </cell>
          <cell r="H3622">
            <v>1</v>
          </cell>
        </row>
        <row r="3623">
          <cell r="C3623" t="str">
            <v>ROLO COMPACTADOR VIBRATORIO, TANDEM, CILINDRO LISO, AUTOPROPEL. - 40H P - 4,4T, IMPACTO DINAMICO 3,1T, VU 5 ANOS - CHP DIURNO .</v>
          </cell>
          <cell r="D3623" t="str">
            <v>CH</v>
          </cell>
          <cell r="E3623">
            <v>0</v>
          </cell>
          <cell r="F3623">
            <v>11.84</v>
          </cell>
          <cell r="G3623">
            <v>11.84</v>
          </cell>
          <cell r="H3623">
            <v>1</v>
          </cell>
        </row>
        <row r="3624">
          <cell r="C3624" t="str">
            <v>ROLO COMPACTADOR VIBRATORIO REBOCAVEL ACO LISO, PESO 4,7T, IMPACTO DINAMICO 18,3T - DEPRECIACAO E JUROS</v>
          </cell>
          <cell r="D3624" t="str">
            <v>CH</v>
          </cell>
          <cell r="E3624">
            <v>7.15</v>
          </cell>
          <cell r="F3624">
            <v>0</v>
          </cell>
          <cell r="G3624">
            <v>7.15</v>
          </cell>
          <cell r="H3624">
            <v>0</v>
          </cell>
        </row>
        <row r="3625">
          <cell r="C3625" t="str">
            <v>ROLO COMPACTADOR VIBRATORIO REBOCAVEL ACO LISO, PESO 4,7T, IMPACTO DINAMICO 18,3T - CUSTO COM MATERIAIS NA OPERACAO</v>
          </cell>
          <cell r="D3625" t="str">
            <v>CH</v>
          </cell>
          <cell r="E3625">
            <v>31.19</v>
          </cell>
          <cell r="F3625">
            <v>0</v>
          </cell>
          <cell r="G3625">
            <v>31.19</v>
          </cell>
          <cell r="H3625">
            <v>0</v>
          </cell>
        </row>
        <row r="3626">
          <cell r="C3626" t="str">
            <v>ROLO COMPACTADOR VIBRATORIO REBOCAVEL ACO LISO, PESO 4,7T, IMPACTO DINAMICO 18,3T - CUSTO COM MAO DE OBRA NA OPERACAO DIURNA</v>
          </cell>
          <cell r="D3626" t="str">
            <v>CH</v>
          </cell>
          <cell r="E3626">
            <v>0</v>
          </cell>
          <cell r="F3626">
            <v>11.84</v>
          </cell>
          <cell r="G3626">
            <v>11.84</v>
          </cell>
          <cell r="H3626">
            <v>1</v>
          </cell>
        </row>
        <row r="3627">
          <cell r="C3627" t="str">
            <v>ROLO COMPACTADOR VIBRATORIO REBOCAVEL ACO LISO, PESO 4,7T, IMPACTO DINAMICO 18,3T - CUSTO COM MAO DE OBRA NA OPERACAO NOTURNA</v>
          </cell>
          <cell r="D3627" t="str">
            <v>CH</v>
          </cell>
          <cell r="E3627">
            <v>0</v>
          </cell>
          <cell r="F3627">
            <v>14.21</v>
          </cell>
          <cell r="G3627">
            <v>14.21</v>
          </cell>
          <cell r="H3627">
            <v>1.2</v>
          </cell>
        </row>
        <row r="3628">
          <cell r="C3628" t="str">
            <v>ROLO COMPACTADOR VIBRATORIO TANDEM ACO LISO, POTENCIA 58CV, PESO SEM/COM LASTRO 6,5/9,4 T - CUSTO COM MAO DE OBRA NA OPERACAO DIURNA</v>
          </cell>
          <cell r="D3628" t="str">
            <v>CH</v>
          </cell>
          <cell r="E3628">
            <v>0</v>
          </cell>
          <cell r="F3628">
            <v>20.13</v>
          </cell>
          <cell r="G3628">
            <v>20.13</v>
          </cell>
          <cell r="H3628">
            <v>0</v>
          </cell>
        </row>
        <row r="3629">
          <cell r="C3629" t="str">
            <v>ROLO COMPACTADOR DE PNEUS EST ATICO PARA ASFALTO, PRESSAO VARI AVEL, POT ENCIA 99HP, PESO OPERACIONAL SEM/COM LASTRO 8,3/21,0 T - DEPRECIACAO E JUROS</v>
          </cell>
          <cell r="D3629" t="str">
            <v>CH</v>
          </cell>
          <cell r="E3629">
            <v>33.6</v>
          </cell>
          <cell r="F3629">
            <v>0</v>
          </cell>
          <cell r="G3629">
            <v>33.6</v>
          </cell>
          <cell r="H3629">
            <v>0</v>
          </cell>
        </row>
        <row r="3630">
          <cell r="C3630" t="str">
            <v>ROLO COMPACTADOR DE PNEUS ESTATICO PARA ASFALTO, PRESSAO VARIAVEL, POT ENCIA 99HP, PESO OPERACIONAL SEM/COM LASTRO 8,3/21,0 T - CUSTO COM MAO DE OBRA NA OPERACAO DIURNA</v>
          </cell>
          <cell r="D3630" t="str">
            <v>CH</v>
          </cell>
          <cell r="E3630">
            <v>0</v>
          </cell>
          <cell r="F3630">
            <v>11.84</v>
          </cell>
          <cell r="G3630">
            <v>11.84</v>
          </cell>
          <cell r="H3630">
            <v>1</v>
          </cell>
        </row>
        <row r="3631">
          <cell r="C3631" t="str">
            <v>ROLO COMPACTADOR DE PNEUS EST ATICO PARA ASFALTO, PRESSAO VARIAVEL, POTENCIA 99HP, PESO OPERACIONAL SEM/COM LASTRO 8,3/21,0 T - CUSTO COM MATERIAIS NA OPERACAO NOTURNA</v>
          </cell>
          <cell r="D3631" t="str">
            <v>CH</v>
          </cell>
          <cell r="E3631">
            <v>0</v>
          </cell>
          <cell r="F3631">
            <v>24.15</v>
          </cell>
          <cell r="G3631">
            <v>24.15</v>
          </cell>
          <cell r="H3631">
            <v>0</v>
          </cell>
        </row>
        <row r="3632">
          <cell r="C3632" t="str">
            <v>ROLO COMPACTADOR VIBRATORIO DE UM CILINDRO ACO LISO, POTENCIA 80HP, PESO OPERACIONAL 8,1T - CUSTO DA MAO DE OBRA NA OPERACAO DIURNA</v>
          </cell>
          <cell r="D3632" t="str">
            <v>CH</v>
          </cell>
          <cell r="E3632">
            <v>0</v>
          </cell>
          <cell r="F3632">
            <v>26.39</v>
          </cell>
          <cell r="G3632">
            <v>26.39</v>
          </cell>
          <cell r="H3632">
            <v>0</v>
          </cell>
        </row>
        <row r="3633">
          <cell r="C3633" t="str">
            <v>ROLO COMPACTADOR VIBRATORIO PE DE CARNEIRO, OPERADO POR CONTROLE REMOTO, POTENCIA 17HP, PESO OPERACIONAL 1,65T - CHI NOTURNO</v>
          </cell>
          <cell r="D3633" t="str">
            <v>CHI</v>
          </cell>
          <cell r="E3633">
            <v>5.15</v>
          </cell>
          <cell r="F3633">
            <v>0</v>
          </cell>
          <cell r="G3633">
            <v>5.15</v>
          </cell>
          <cell r="H3633">
            <v>0</v>
          </cell>
        </row>
        <row r="3634">
          <cell r="C3634" t="str">
            <v>ROLO COMPACTADOR PNEUMATICO AUTOPROPELIDO 111HP 8/23T - CUSTOS COM MATERIAL NA OPERACAO</v>
          </cell>
          <cell r="D3634" t="str">
            <v>CH</v>
          </cell>
          <cell r="E3634">
            <v>45.55</v>
          </cell>
          <cell r="F3634">
            <v>0</v>
          </cell>
          <cell r="G3634">
            <v>45.55</v>
          </cell>
          <cell r="H3634">
            <v>0</v>
          </cell>
        </row>
        <row r="3635">
          <cell r="C3635" t="str">
            <v>ROLO COMPACTADOR PNEUMATICO AUTOPROPELIDO 111HP 11TON - CUSTOS COM MATERIAL NA OPERACAO DIURNA</v>
          </cell>
          <cell r="D3635" t="str">
            <v>CH</v>
          </cell>
          <cell r="E3635">
            <v>45.55</v>
          </cell>
          <cell r="F3635">
            <v>0</v>
          </cell>
          <cell r="G3635">
            <v>45.55</v>
          </cell>
          <cell r="H3635">
            <v>0</v>
          </cell>
        </row>
        <row r="3636">
          <cell r="C3636" t="str">
            <v>ROLO COMPACTADOR VIBRATORIO PE DE CARNEIRO PARA SOLOS, POTENCIA 80HP, PESO MAXIMO OPERACIONAL 8,8T - DEPRECIACAO</v>
          </cell>
          <cell r="D3636" t="str">
            <v>CH</v>
          </cell>
          <cell r="E3636">
            <v>15.83</v>
          </cell>
          <cell r="F3636">
            <v>0</v>
          </cell>
          <cell r="G3636">
            <v>15.83</v>
          </cell>
          <cell r="H3636">
            <v>0</v>
          </cell>
        </row>
        <row r="3637">
          <cell r="C3637" t="str">
            <v>ROLO COMPACTADOR VIBRATORIO PE DE CARNEIRO PARA SOLOS, POTENCIA 80HP, PESO MAXIMO OPERACIONAL 8,8T - JUROS</v>
          </cell>
          <cell r="D3637" t="str">
            <v>CH</v>
          </cell>
          <cell r="E3637">
            <v>7.91</v>
          </cell>
          <cell r="F3637">
            <v>0</v>
          </cell>
          <cell r="G3637">
            <v>7.91</v>
          </cell>
          <cell r="H3637">
            <v>0</v>
          </cell>
        </row>
        <row r="3638">
          <cell r="C3638" t="str">
            <v>ROLO COMPACTADOR DE PNEUS ESTATICO, PRESSAO VARIAVEL, POTENCIA 111HP - PESO SEM/COM LASTRO 9,5/22,4T. - CHP0</v>
          </cell>
          <cell r="D3638" t="str">
            <v>CHP</v>
          </cell>
          <cell r="E3638">
            <v>97.99</v>
          </cell>
          <cell r="F3638">
            <v>35.520000000000003</v>
          </cell>
          <cell r="G3638">
            <v>133.51</v>
          </cell>
          <cell r="H3638">
            <v>3</v>
          </cell>
        </row>
        <row r="3639">
          <cell r="C3639" t="str">
            <v>ROLO COMPACTADOR DE PNEUS ESTATICO, PRESSAO VARIAVEL, POTENCIA 111HP - PESO SEM/COM LASTRO 9,5/22,4T - CHI</v>
          </cell>
          <cell r="D3639" t="str">
            <v>CHI</v>
          </cell>
          <cell r="E3639">
            <v>32.770000000000003</v>
          </cell>
          <cell r="F3639">
            <v>35.520000000000003</v>
          </cell>
          <cell r="G3639">
            <v>68.290000000000006</v>
          </cell>
          <cell r="H3639">
            <v>3</v>
          </cell>
        </row>
        <row r="3640">
          <cell r="C3640" t="str">
            <v>SOCADOR PNEUMATICO 18,5KG CONSUMO AR 0,82M3/M (CP) INCL OPERADOR</v>
          </cell>
          <cell r="D3640" t="str">
            <v>CH</v>
          </cell>
          <cell r="E3640">
            <v>2.83</v>
          </cell>
          <cell r="F3640">
            <v>0</v>
          </cell>
          <cell r="G3640">
            <v>2.83</v>
          </cell>
          <cell r="H3640">
            <v>0</v>
          </cell>
        </row>
        <row r="3641">
          <cell r="C3641" t="str">
            <v>SOCADOR PNEUMATICO 18.5KG CONSUMO AR 0,82M3/M (CI) INCL OPERADOR</v>
          </cell>
          <cell r="D3641" t="str">
            <v>CH</v>
          </cell>
          <cell r="E3641">
            <v>2.19</v>
          </cell>
          <cell r="F3641">
            <v>0</v>
          </cell>
          <cell r="G3641">
            <v>2.19</v>
          </cell>
          <cell r="H3641">
            <v>0</v>
          </cell>
        </row>
        <row r="3642">
          <cell r="C3642" t="str">
            <v>DESEMPENADEIRA ELETR 2 CV 4 POLOS 220/380V COMPACTADORA E DENSADORA P/ ACAB PISO CONCRETO - EXCL OPERADOR (CP)</v>
          </cell>
          <cell r="D3642" t="str">
            <v>CH</v>
          </cell>
          <cell r="E3642">
            <v>1.61</v>
          </cell>
          <cell r="F3642">
            <v>0</v>
          </cell>
          <cell r="G3642">
            <v>1.61</v>
          </cell>
          <cell r="H3642">
            <v>0</v>
          </cell>
        </row>
        <row r="3643">
          <cell r="C3643" t="str">
            <v>DESEMPENADEIRA ELETR MOTOR 2CV 4 POLOS 220/380V COMPACTADORA E ADENSADORA PARA PISO ACABADO DE CONCRETO - EXCLUSIVE OPERADOR (CI)</v>
          </cell>
          <cell r="D3643" t="str">
            <v>CH</v>
          </cell>
          <cell r="E3643">
            <v>0.77</v>
          </cell>
          <cell r="F3643">
            <v>0</v>
          </cell>
          <cell r="G3643">
            <v>0.77</v>
          </cell>
          <cell r="H3643">
            <v>0</v>
          </cell>
        </row>
        <row r="3644">
          <cell r="C3644" t="str">
            <v>REGUA VIBRATORIA DUPLA GASOLINA 3/4CV A 3600RPM DE FREQUENCIA - EXCLUSIVE OPERADOR (CP)</v>
          </cell>
          <cell r="D3644" t="str">
            <v>CH</v>
          </cell>
          <cell r="E3644">
            <v>7.38</v>
          </cell>
          <cell r="F3644">
            <v>0</v>
          </cell>
          <cell r="G3644">
            <v>7.38</v>
          </cell>
          <cell r="H3644">
            <v>0</v>
          </cell>
        </row>
        <row r="3645">
          <cell r="C3645" t="str">
            <v>REGUA VIBRADORA DUPLA GASOLINA 3/4 CV A 3600 RPM FREQUENCIA - EXCLUSIVE OPERADOR (CI)</v>
          </cell>
          <cell r="D3645" t="str">
            <v>CH</v>
          </cell>
          <cell r="E3645">
            <v>0.96</v>
          </cell>
          <cell r="F3645">
            <v>0</v>
          </cell>
          <cell r="G3645">
            <v>0.96</v>
          </cell>
          <cell r="H3645">
            <v>0</v>
          </cell>
        </row>
        <row r="3646">
          <cell r="C3646" t="str">
            <v>GRADE ARADORA</v>
          </cell>
          <cell r="E3646" t="str">
            <v/>
          </cell>
          <cell r="F3646" t="str">
            <v/>
          </cell>
          <cell r="G3646" t="str">
            <v/>
          </cell>
        </row>
        <row r="3647">
          <cell r="C3647" t="str">
            <v>GRADE ARADORA COM 24 DISCOS DE 24 SOBRE PNEUS - DEPRECIACAO/JUROS</v>
          </cell>
          <cell r="D3647" t="str">
            <v>CH</v>
          </cell>
          <cell r="E3647">
            <v>3.46</v>
          </cell>
          <cell r="F3647">
            <v>0</v>
          </cell>
          <cell r="G3647">
            <v>3.46</v>
          </cell>
          <cell r="H3647">
            <v>0</v>
          </cell>
        </row>
        <row r="3648">
          <cell r="C3648" t="str">
            <v>GRADE ARADORA COM 24 DISCOS DE 24" SOBRE PNEUS - MANUTENCAO</v>
          </cell>
          <cell r="D3648" t="str">
            <v>CH</v>
          </cell>
          <cell r="E3648">
            <v>1.1499999999999999</v>
          </cell>
          <cell r="F3648">
            <v>0</v>
          </cell>
          <cell r="G3648">
            <v>1.1499999999999999</v>
          </cell>
          <cell r="H3648">
            <v>0</v>
          </cell>
        </row>
        <row r="3649">
          <cell r="C3649" t="str">
            <v>GRADE ARADORA COM 24 DISCOS DE 24" SOBRE PNEUS - CHP DIURNO</v>
          </cell>
          <cell r="D3649" t="str">
            <v>CHP</v>
          </cell>
          <cell r="E3649">
            <v>4.6100000000000003</v>
          </cell>
          <cell r="F3649">
            <v>0</v>
          </cell>
          <cell r="G3649">
            <v>4.6100000000000003</v>
          </cell>
          <cell r="H3649">
            <v>0</v>
          </cell>
        </row>
        <row r="3650">
          <cell r="C3650" t="str">
            <v xml:space="preserve">GRADE ARADORA COM 24 DISCOS DE 24" SOBRE PNEUS - CHI DIURNO </v>
          </cell>
          <cell r="D3650" t="str">
            <v>CHI</v>
          </cell>
          <cell r="E3650">
            <v>3.46</v>
          </cell>
          <cell r="F3650">
            <v>0</v>
          </cell>
          <cell r="G3650">
            <v>3.46</v>
          </cell>
          <cell r="H3650">
            <v>0</v>
          </cell>
        </row>
        <row r="3651">
          <cell r="C3651" t="str">
            <v>GRADE ARADORA COM 20 DISCOS DE 24" SOBRE PNEUS - CHP DIURNO</v>
          </cell>
          <cell r="D3651" t="str">
            <v>CHP</v>
          </cell>
          <cell r="E3651">
            <v>3.87</v>
          </cell>
          <cell r="F3651">
            <v>0</v>
          </cell>
          <cell r="G3651">
            <v>3.87</v>
          </cell>
          <cell r="H3651">
            <v>0</v>
          </cell>
        </row>
        <row r="3652">
          <cell r="C3652" t="str">
            <v>GRADE ARADORA COM 20 DISCOS DE 24" SOBRE PNEUS - CHP NOTURNO</v>
          </cell>
          <cell r="D3652" t="str">
            <v>CHP - N</v>
          </cell>
          <cell r="E3652">
            <v>3.87</v>
          </cell>
          <cell r="F3652">
            <v>0</v>
          </cell>
          <cell r="G3652">
            <v>3.87</v>
          </cell>
          <cell r="H3652">
            <v>0</v>
          </cell>
        </row>
        <row r="3653">
          <cell r="C3653" t="str">
            <v>GRADE ARADORA COM 20 DISCOS DE 24" SOBRE PNEUS - CHI DIURNO</v>
          </cell>
          <cell r="D3653" t="str">
            <v>CHI</v>
          </cell>
          <cell r="E3653">
            <v>2.9</v>
          </cell>
          <cell r="F3653">
            <v>0</v>
          </cell>
          <cell r="G3653">
            <v>2.9</v>
          </cell>
          <cell r="H3653">
            <v>0</v>
          </cell>
        </row>
        <row r="3654">
          <cell r="C3654" t="str">
            <v>GRADE ARADORA COM 20 DISCOS DE 24" SOBRE PNEUS - CHI NOTURNO</v>
          </cell>
          <cell r="D3654" t="str">
            <v>CHI</v>
          </cell>
          <cell r="E3654">
            <v>2.9</v>
          </cell>
          <cell r="F3654">
            <v>0</v>
          </cell>
          <cell r="G3654">
            <v>2.9</v>
          </cell>
          <cell r="H3654">
            <v>0</v>
          </cell>
        </row>
        <row r="3655">
          <cell r="C3655" t="str">
            <v xml:space="preserve">GRADE ARADORA COM 20 DISCOS DE 24" SOBRE PNEUS - DEPRECIACAO E JUROS </v>
          </cell>
          <cell r="D3655" t="str">
            <v>CH</v>
          </cell>
          <cell r="E3655">
            <v>2.9</v>
          </cell>
          <cell r="F3655">
            <v>0</v>
          </cell>
          <cell r="G3655">
            <v>2.9</v>
          </cell>
          <cell r="H3655">
            <v>0</v>
          </cell>
        </row>
        <row r="3656">
          <cell r="C3656" t="str">
            <v>GRADE ARADORA COM 20 DISCOS DE 24" SOBRE PNEUS - MANUTENCAO</v>
          </cell>
          <cell r="D3656" t="str">
            <v>CH</v>
          </cell>
          <cell r="E3656">
            <v>0.97</v>
          </cell>
          <cell r="F3656">
            <v>0</v>
          </cell>
          <cell r="G3656">
            <v>0.97</v>
          </cell>
          <cell r="H3656">
            <v>0</v>
          </cell>
        </row>
        <row r="3657">
          <cell r="C3657" t="str">
            <v>MOTONIVELADORA</v>
          </cell>
          <cell r="E3657" t="str">
            <v/>
          </cell>
          <cell r="F3657" t="str">
            <v/>
          </cell>
          <cell r="G3657" t="str">
            <v/>
          </cell>
        </row>
        <row r="3658">
          <cell r="C3658" t="str">
            <v>MOTONIVELADORA 140HP (VU=6ANOS) - DEPRECIACAO E JUROS</v>
          </cell>
          <cell r="D3658" t="str">
            <v>CH</v>
          </cell>
          <cell r="E3658">
            <v>63.14</v>
          </cell>
          <cell r="F3658">
            <v>0</v>
          </cell>
          <cell r="G3658">
            <v>63.14</v>
          </cell>
          <cell r="H3658">
            <v>0</v>
          </cell>
        </row>
        <row r="3659">
          <cell r="C3659" t="str">
            <v>MOTONIVELADORA 140HP (VU=6ANOS) - MANUTENCAO</v>
          </cell>
          <cell r="D3659" t="str">
            <v>CH</v>
          </cell>
          <cell r="E3659">
            <v>36.69</v>
          </cell>
          <cell r="F3659">
            <v>0</v>
          </cell>
          <cell r="G3659">
            <v>36.69</v>
          </cell>
          <cell r="H3659">
            <v>0</v>
          </cell>
        </row>
        <row r="3660">
          <cell r="C3660" t="str">
            <v>MOTONIVELADORA CATERPILLAR 120 140HP (VU=6ANOS) - CHP DIURNO</v>
          </cell>
          <cell r="D3660" t="str">
            <v>CHP</v>
          </cell>
          <cell r="E3660">
            <v>157.29</v>
          </cell>
          <cell r="F3660">
            <v>11.84</v>
          </cell>
          <cell r="G3660">
            <v>169.13</v>
          </cell>
          <cell r="H3660">
            <v>1</v>
          </cell>
        </row>
        <row r="3661">
          <cell r="C3661" t="str">
            <v>MOTONIVELADORA 140HP (VU=6ANOS) - CHP NOTURNO</v>
          </cell>
          <cell r="D3661" t="str">
            <v>CHP - N</v>
          </cell>
          <cell r="E3661">
            <v>157.29</v>
          </cell>
          <cell r="F3661">
            <v>14.21</v>
          </cell>
          <cell r="G3661">
            <v>171.5</v>
          </cell>
          <cell r="H3661">
            <v>1.2</v>
          </cell>
        </row>
        <row r="3662">
          <cell r="C3662" t="str">
            <v>MOTONIVELADORA 140HP (VU=6ANOS) - CHI DIURNO</v>
          </cell>
          <cell r="D3662" t="str">
            <v>CHI</v>
          </cell>
          <cell r="E3662">
            <v>63.14</v>
          </cell>
          <cell r="F3662">
            <v>11.84</v>
          </cell>
          <cell r="G3662">
            <v>74.98</v>
          </cell>
          <cell r="H3662">
            <v>1</v>
          </cell>
        </row>
        <row r="3663">
          <cell r="C3663" t="str">
            <v>MOTONIVELADORA 140HP (VU=6ANOS) - CHI NOTURNO</v>
          </cell>
          <cell r="D3663" t="str">
            <v>CHI - N</v>
          </cell>
          <cell r="E3663">
            <v>63.14</v>
          </cell>
          <cell r="F3663">
            <v>14.21</v>
          </cell>
          <cell r="G3663">
            <v>77.349999999999994</v>
          </cell>
          <cell r="H3663">
            <v>1.2</v>
          </cell>
        </row>
        <row r="3664">
          <cell r="C3664" t="str">
            <v>MOTONIVELADORA 140HP PESO OPERACIONAL 12,5T - DEPRECIACAO E JUROS</v>
          </cell>
          <cell r="D3664" t="str">
            <v>CH</v>
          </cell>
          <cell r="E3664">
            <v>55.39</v>
          </cell>
          <cell r="F3664">
            <v>0</v>
          </cell>
          <cell r="G3664">
            <v>55.39</v>
          </cell>
          <cell r="H3664">
            <v>0</v>
          </cell>
        </row>
        <row r="3665">
          <cell r="C3665" t="str">
            <v>MOTONIVELADORA 140HP PESO OPERACIONAL 12,5T - MANUTENCAO</v>
          </cell>
          <cell r="D3665" t="str">
            <v>CH</v>
          </cell>
          <cell r="E3665">
            <v>27.5</v>
          </cell>
          <cell r="F3665">
            <v>0</v>
          </cell>
          <cell r="G3665">
            <v>27.5</v>
          </cell>
          <cell r="H3665">
            <v>0</v>
          </cell>
        </row>
        <row r="3666">
          <cell r="C3666" t="str">
            <v>MOTONIVELADORA 140HP PESO OPERACIONAL 12,5T - CHP DIURNO</v>
          </cell>
          <cell r="D3666" t="str">
            <v>CHP</v>
          </cell>
          <cell r="E3666">
            <v>140.35</v>
          </cell>
          <cell r="F3666">
            <v>11.84</v>
          </cell>
          <cell r="G3666">
            <v>152.19</v>
          </cell>
          <cell r="H3666">
            <v>1</v>
          </cell>
        </row>
        <row r="3667">
          <cell r="C3667" t="str">
            <v>MOTONIVELADORA CATERPILLAR 140HP (VU=8ANOS/16.000H) - CHI DIURNO</v>
          </cell>
          <cell r="D3667" t="str">
            <v>CHI</v>
          </cell>
          <cell r="E3667">
            <v>55.39</v>
          </cell>
          <cell r="F3667">
            <v>11.84</v>
          </cell>
          <cell r="G3667">
            <v>67.23</v>
          </cell>
          <cell r="H3667">
            <v>1</v>
          </cell>
        </row>
        <row r="3668">
          <cell r="C3668" t="str">
            <v>MOTONIVELADORA 140HP PESO OPERACIONAL 12,5T - CUSTO COM MATERIAIS NA OPERACAO</v>
          </cell>
          <cell r="D3668" t="str">
            <v>CH</v>
          </cell>
          <cell r="E3668">
            <v>57.46</v>
          </cell>
          <cell r="F3668">
            <v>0</v>
          </cell>
          <cell r="G3668">
            <v>57.46</v>
          </cell>
          <cell r="H3668">
            <v>0</v>
          </cell>
        </row>
        <row r="3669">
          <cell r="C3669" t="str">
            <v>MOTONIVELADORA 140HP PESO OPERACIONAL 12,5T - MAO DE OBRA NA OPERACAO DIURNA</v>
          </cell>
          <cell r="D3669" t="str">
            <v>CH</v>
          </cell>
          <cell r="E3669">
            <v>0</v>
          </cell>
          <cell r="F3669">
            <v>11.84</v>
          </cell>
          <cell r="G3669">
            <v>11.84</v>
          </cell>
          <cell r="H3669">
            <v>1</v>
          </cell>
        </row>
        <row r="3670">
          <cell r="C3670" t="str">
            <v>MOTONIVELADORA 140HP - MAO DE OBRA NA OPERACAO NOTURNA</v>
          </cell>
          <cell r="D3670" t="str">
            <v>CH</v>
          </cell>
          <cell r="E3670">
            <v>0</v>
          </cell>
          <cell r="F3670">
            <v>14.21</v>
          </cell>
          <cell r="G3670">
            <v>14.21</v>
          </cell>
          <cell r="H3670">
            <v>1.2</v>
          </cell>
        </row>
        <row r="3671">
          <cell r="C3671" t="str">
            <v>MOTONIVELADORA MOTOR DIESEL 125CV INCL OPERADOR (CP)</v>
          </cell>
          <cell r="D3671" t="str">
            <v>CH</v>
          </cell>
          <cell r="E3671">
            <v>162</v>
          </cell>
          <cell r="F3671">
            <v>11.29</v>
          </cell>
          <cell r="G3671">
            <v>173.29</v>
          </cell>
          <cell r="H3671">
            <v>1</v>
          </cell>
        </row>
        <row r="3672">
          <cell r="C3672" t="str">
            <v>MOTONIVELADORA MOTOR DIESEL 125CV INCL OPERADOR (CI)</v>
          </cell>
          <cell r="D3672" t="str">
            <v>CH</v>
          </cell>
          <cell r="E3672">
            <v>63.8</v>
          </cell>
          <cell r="F3672">
            <v>11.29</v>
          </cell>
          <cell r="G3672">
            <v>75.09</v>
          </cell>
          <cell r="H3672">
            <v>1</v>
          </cell>
        </row>
        <row r="3673">
          <cell r="C3673" t="str">
            <v>CUSTO HORARIO C/DEPRECIACAO E JUROS - MOTONIVELADORA CATERPILLAR 120 G 125 HP</v>
          </cell>
          <cell r="D3673" t="str">
            <v>CH</v>
          </cell>
          <cell r="E3673">
            <v>43.12</v>
          </cell>
          <cell r="F3673">
            <v>0</v>
          </cell>
          <cell r="G3673">
            <v>43.12</v>
          </cell>
          <cell r="H3673">
            <v>0</v>
          </cell>
        </row>
        <row r="3674">
          <cell r="C3674" t="str">
            <v>MOTONIVELADORA CATERPILLAR 120 G - 125 HP - CUSTO HORARIO C/MANUTENCAO</v>
          </cell>
          <cell r="D3674" t="str">
            <v>CH</v>
          </cell>
          <cell r="E3674">
            <v>33</v>
          </cell>
          <cell r="F3674">
            <v>0</v>
          </cell>
          <cell r="G3674">
            <v>33</v>
          </cell>
          <cell r="H3674">
            <v>0</v>
          </cell>
        </row>
        <row r="3675">
          <cell r="C3675" t="str">
            <v>MOTONIVELADORA CATERPILLAR 120G - 125 HP - CUSTO HORARIO C/MATERIAIS NA OPERACAO</v>
          </cell>
          <cell r="D3675" t="str">
            <v>CH</v>
          </cell>
          <cell r="E3675">
            <v>57.46</v>
          </cell>
          <cell r="F3675">
            <v>0</v>
          </cell>
          <cell r="G3675">
            <v>57.46</v>
          </cell>
          <cell r="H3675">
            <v>0</v>
          </cell>
        </row>
        <row r="3676">
          <cell r="C3676" t="str">
            <v>MOTONIVELADORA CATERPILLAR120G - 125 HP - CUSTO HORARIO C/MAO DE OBRA NA OPERACAO</v>
          </cell>
          <cell r="D3676" t="str">
            <v>CH</v>
          </cell>
          <cell r="E3676">
            <v>0</v>
          </cell>
          <cell r="F3676">
            <v>8.8000000000000007</v>
          </cell>
          <cell r="G3676">
            <v>8.8000000000000007</v>
          </cell>
          <cell r="H3676">
            <v>0</v>
          </cell>
        </row>
        <row r="3677">
          <cell r="C3677" t="str">
            <v>MOTONIVELADORA CATERPILLAR 120G - 125 HP - CUSTO HORARIO PRODUTIVO</v>
          </cell>
          <cell r="D3677" t="str">
            <v>CH</v>
          </cell>
          <cell r="E3677">
            <v>133.58000000000001</v>
          </cell>
          <cell r="F3677">
            <v>8.8000000000000007</v>
          </cell>
          <cell r="G3677">
            <v>142.38</v>
          </cell>
          <cell r="H3677">
            <v>0</v>
          </cell>
        </row>
        <row r="3678">
          <cell r="C3678" t="str">
            <v>MOTOSCRAPER 270HP - CUSTO COM MATERIAIS NA OPERACAO</v>
          </cell>
          <cell r="D3678" t="str">
            <v>CH</v>
          </cell>
          <cell r="E3678">
            <v>110.81</v>
          </cell>
          <cell r="F3678">
            <v>0</v>
          </cell>
          <cell r="G3678">
            <v>110.81</v>
          </cell>
          <cell r="H3678">
            <v>0</v>
          </cell>
        </row>
        <row r="3679">
          <cell r="C3679" t="str">
            <v>MOTOSCRAPER 270HP - CUSTO COM MAO DE OBRA NA OPERACAO DIURNA</v>
          </cell>
          <cell r="D3679" t="str">
            <v>CH</v>
          </cell>
          <cell r="E3679">
            <v>0</v>
          </cell>
          <cell r="F3679">
            <v>11.84</v>
          </cell>
          <cell r="G3679">
            <v>11.84</v>
          </cell>
          <cell r="H3679">
            <v>1</v>
          </cell>
        </row>
        <row r="3680">
          <cell r="C3680" t="str">
            <v>MOTOSCRAPER 270HP - CUSTO COM MA0 - DE - OBRA NA OPERACAO NOTURNA</v>
          </cell>
          <cell r="D3680" t="str">
            <v>CH</v>
          </cell>
          <cell r="E3680">
            <v>0</v>
          </cell>
          <cell r="F3680">
            <v>14.21</v>
          </cell>
          <cell r="G3680">
            <v>14.21</v>
          </cell>
          <cell r="H3680">
            <v>1.2</v>
          </cell>
        </row>
        <row r="3681">
          <cell r="C3681" t="str">
            <v>VIBROACABADORA</v>
          </cell>
          <cell r="E3681" t="str">
            <v/>
          </cell>
          <cell r="F3681" t="str">
            <v/>
          </cell>
          <cell r="G3681" t="str">
            <v/>
          </cell>
        </row>
        <row r="3682">
          <cell r="C3682" t="str">
            <v>VIBROACABADORA SOBRE ESTEIRAS POTENCIA MAX. 105CV CAPACIDADE ATE 450 T /H - CHP DIURNO</v>
          </cell>
          <cell r="D3682" t="str">
            <v>CHP</v>
          </cell>
          <cell r="E3682">
            <v>183.55</v>
          </cell>
          <cell r="F3682">
            <v>10.74</v>
          </cell>
          <cell r="G3682">
            <v>194.29</v>
          </cell>
          <cell r="H3682">
            <v>1</v>
          </cell>
        </row>
        <row r="3683">
          <cell r="C3683" t="str">
            <v>VIBROACABADORA SOBRE ESTEIRAS POTENCIA MAX. 105CV CAPACIDADE ATE 450 T /H - CHP NOTURNO</v>
          </cell>
          <cell r="D3683" t="str">
            <v>CHP - N</v>
          </cell>
          <cell r="E3683">
            <v>183.55</v>
          </cell>
          <cell r="F3683">
            <v>12.89</v>
          </cell>
          <cell r="G3683">
            <v>196.44</v>
          </cell>
          <cell r="H3683">
            <v>1.2</v>
          </cell>
        </row>
        <row r="3684">
          <cell r="C3684" t="str">
            <v>VIBROACABADORA SOBRE ESTEIRAS POTENCIA MAX. 105CV CAPACIDADE ATE 450 T /H - CHI DIURNO</v>
          </cell>
          <cell r="D3684" t="str">
            <v>CHI</v>
          </cell>
          <cell r="E3684">
            <v>100.71</v>
          </cell>
          <cell r="F3684">
            <v>10.74</v>
          </cell>
          <cell r="G3684">
            <v>111.45</v>
          </cell>
          <cell r="H3684">
            <v>1</v>
          </cell>
        </row>
        <row r="3685">
          <cell r="C3685" t="str">
            <v>VIBROACABADORA SOBRE ESTEIRAS POTENCIA MAX. 105CV CAPACIDADE ATE 450 T /H - CHI NOTURNO</v>
          </cell>
          <cell r="D3685" t="str">
            <v>CHI - N</v>
          </cell>
          <cell r="E3685">
            <v>100.71</v>
          </cell>
          <cell r="F3685">
            <v>12.89</v>
          </cell>
          <cell r="G3685">
            <v>113.6</v>
          </cell>
          <cell r="H3685">
            <v>1.2</v>
          </cell>
        </row>
        <row r="3686">
          <cell r="C3686" t="str">
            <v>VIBROACABADORA SOBRE ESTEIRAS POTENCIA MAX. 105CV CAPACIDADE ATE 450 T /H - DEPRECIACAO E JUROS</v>
          </cell>
          <cell r="D3686" t="str">
            <v>CH</v>
          </cell>
          <cell r="E3686">
            <v>100.71</v>
          </cell>
          <cell r="F3686">
            <v>0</v>
          </cell>
          <cell r="G3686">
            <v>100.71</v>
          </cell>
          <cell r="H3686">
            <v>0</v>
          </cell>
        </row>
        <row r="3687">
          <cell r="C3687" t="str">
            <v>VIBROACABADORA SOBRE ESTEIRAS POTENCIA MAX. 105CV CAPACIDADE ATE 450 T /H - MANUTENCAO</v>
          </cell>
          <cell r="D3687" t="str">
            <v>CH</v>
          </cell>
          <cell r="E3687">
            <v>60.47</v>
          </cell>
          <cell r="F3687">
            <v>0</v>
          </cell>
          <cell r="G3687">
            <v>60.47</v>
          </cell>
          <cell r="H3687">
            <v>0</v>
          </cell>
        </row>
        <row r="3688">
          <cell r="C3688" t="str">
            <v>VIBROACABADORA SOBRE ESTEIRAS POTENCIA MAX. 105CV CAPACIDADE ATE 450 T /H - MATERIAS NA OPERACAO</v>
          </cell>
          <cell r="D3688" t="str">
            <v>CH</v>
          </cell>
          <cell r="E3688">
            <v>22.37</v>
          </cell>
          <cell r="F3688">
            <v>0</v>
          </cell>
          <cell r="G3688">
            <v>22.37</v>
          </cell>
          <cell r="H3688">
            <v>0</v>
          </cell>
        </row>
        <row r="3689">
          <cell r="C3689" t="str">
            <v>VIBROACABADORA SOBRE ESTEIRAS POTENCIA MAX. 105CV CAPACIDADE ATE 450 T /H - MAO DE OBRA NA OPERACAO DIURNA</v>
          </cell>
          <cell r="D3689" t="str">
            <v>CH</v>
          </cell>
          <cell r="E3689">
            <v>0</v>
          </cell>
          <cell r="F3689">
            <v>10.74</v>
          </cell>
          <cell r="G3689">
            <v>10.74</v>
          </cell>
          <cell r="H3689">
            <v>1</v>
          </cell>
        </row>
        <row r="3690">
          <cell r="C3690" t="str">
            <v>VIBROACABADORA SOBRE ESTEIRAS POTENCIA MAX. 105CV CAPACIDADE ATE 450 T /H - MAO DE OBRA NA OPERACAO NOTURNA</v>
          </cell>
          <cell r="D3690" t="str">
            <v>CH</v>
          </cell>
          <cell r="E3690">
            <v>0</v>
          </cell>
          <cell r="F3690">
            <v>12.89</v>
          </cell>
          <cell r="G3690">
            <v>12.89</v>
          </cell>
          <cell r="H3690">
            <v>1.2</v>
          </cell>
        </row>
        <row r="3691">
          <cell r="C3691" t="str">
            <v>VIBROACABADORA ASF SOBRE ESTEIRA DIESEL 69CV (CI) C/EXTENSAO P/PAVIMENTO - INCL OPERADOR E AUXILIAR</v>
          </cell>
          <cell r="D3691" t="str">
            <v>CH</v>
          </cell>
          <cell r="E3691">
            <v>95.95</v>
          </cell>
          <cell r="F3691">
            <v>19.68</v>
          </cell>
          <cell r="G3691">
            <v>115.63</v>
          </cell>
          <cell r="H3691">
            <v>2</v>
          </cell>
        </row>
        <row r="3692">
          <cell r="C3692" t="str">
            <v>VIBROACABADORA ASF SOBRE ESTEIRA DIESEL 69CV (CP) C/EXTENSAO P/PAVIMENTO - INCL OPERADOR E AUXILIAR</v>
          </cell>
          <cell r="D3692" t="str">
            <v>CH</v>
          </cell>
          <cell r="E3692">
            <v>175.78</v>
          </cell>
          <cell r="F3692">
            <v>19.68</v>
          </cell>
          <cell r="G3692">
            <v>195.46</v>
          </cell>
          <cell r="H3692">
            <v>2</v>
          </cell>
        </row>
        <row r="3693">
          <cell r="C3693" t="str">
            <v>USINAS</v>
          </cell>
          <cell r="E3693" t="str">
            <v/>
          </cell>
          <cell r="F3693" t="str">
            <v/>
          </cell>
          <cell r="G3693" t="str">
            <v/>
          </cell>
        </row>
        <row r="3694">
          <cell r="C3694" t="str">
            <v>MONTAGEM / DESMONTAGEM DE USINA CONCRETO TIPO PAREDE C/SILOS HORIZONTAL P/3 AGREGADOS, INCLUSIVE MECANICO (PESADO) E MESTRE DE OBRAS</v>
          </cell>
          <cell r="D3694" t="str">
            <v>UN</v>
          </cell>
          <cell r="E3694">
            <v>4557.1499999999996</v>
          </cell>
          <cell r="F3694">
            <v>18420.96</v>
          </cell>
          <cell r="G3694">
            <v>22978.11</v>
          </cell>
          <cell r="H3694">
            <v>1646.15</v>
          </cell>
        </row>
        <row r="3695">
          <cell r="C3695" t="str">
            <v>USINA DE ASFALTO A QUENTE FIXA CAP.40/80 TON/H - DEPRECIACAO E JUROS</v>
          </cell>
          <cell r="D3695" t="str">
            <v>CH</v>
          </cell>
          <cell r="E3695">
            <v>217.23</v>
          </cell>
          <cell r="F3695">
            <v>0</v>
          </cell>
          <cell r="G3695">
            <v>217.23</v>
          </cell>
          <cell r="H3695">
            <v>0</v>
          </cell>
        </row>
        <row r="3696">
          <cell r="C3696" t="str">
            <v>USINA DE ASFALTO A QUENTE FIXA CAP.40/80 TON/H - MANUTENCAO</v>
          </cell>
          <cell r="D3696" t="str">
            <v>CH</v>
          </cell>
          <cell r="E3696">
            <v>141.88</v>
          </cell>
          <cell r="F3696">
            <v>0</v>
          </cell>
          <cell r="G3696">
            <v>141.88</v>
          </cell>
          <cell r="H3696">
            <v>0</v>
          </cell>
        </row>
        <row r="3697">
          <cell r="C3697" t="str">
            <v>USINA DE ASFALTO A QUENTE FIXA CAP.40/80 TON/H - MATERIAL E OPERACAO</v>
          </cell>
          <cell r="D3697" t="str">
            <v>CH</v>
          </cell>
          <cell r="E3697">
            <v>6.5</v>
          </cell>
          <cell r="F3697">
            <v>0</v>
          </cell>
          <cell r="G3697">
            <v>6.5</v>
          </cell>
          <cell r="H3697">
            <v>0</v>
          </cell>
        </row>
        <row r="3698">
          <cell r="C3698" t="str">
            <v>USINA DA ASFALTO A QUENTE, FIXA, CAPACIDADE 40 A 80TON/H - MAO DE OBRA NA OPERACAO DIURNA</v>
          </cell>
          <cell r="D3698" t="str">
            <v>CH</v>
          </cell>
          <cell r="E3698">
            <v>0</v>
          </cell>
          <cell r="F3698">
            <v>40.25</v>
          </cell>
          <cell r="G3698">
            <v>40.25</v>
          </cell>
          <cell r="H3698">
            <v>0</v>
          </cell>
        </row>
        <row r="3699">
          <cell r="C3699" t="str">
            <v>USINA DA ASFALTO A QUENTE, FIXA, CAPACIDADE 40 A 80TON/H - MAO  DE OBRA NA OPERACAO NOTURNA</v>
          </cell>
          <cell r="D3699" t="str">
            <v>CH</v>
          </cell>
          <cell r="E3699">
            <v>0</v>
          </cell>
          <cell r="F3699">
            <v>48.3</v>
          </cell>
          <cell r="G3699">
            <v>48.3</v>
          </cell>
          <cell r="H3699">
            <v>0</v>
          </cell>
        </row>
        <row r="3700">
          <cell r="C3700" t="str">
            <v>USINA DE CONCRETO FIXA CAPACIDADE 90/120 M³, 63HP - DEPRECIACAO E JUROS</v>
          </cell>
          <cell r="D3700" t="str">
            <v>CH</v>
          </cell>
          <cell r="E3700">
            <v>25.01</v>
          </cell>
          <cell r="F3700">
            <v>0</v>
          </cell>
          <cell r="G3700">
            <v>25.01</v>
          </cell>
          <cell r="H3700">
            <v>0</v>
          </cell>
        </row>
        <row r="3701">
          <cell r="C3701" t="str">
            <v>USINA DE CONCRETO FIXA CAPACIDADE 90/120 M³, 63HP - MATERIAIS NA OPERACAO</v>
          </cell>
          <cell r="D3701" t="str">
            <v>CH</v>
          </cell>
          <cell r="E3701">
            <v>18.170000000000002</v>
          </cell>
          <cell r="F3701">
            <v>0</v>
          </cell>
          <cell r="G3701">
            <v>18.170000000000002</v>
          </cell>
          <cell r="H3701">
            <v>0</v>
          </cell>
        </row>
        <row r="3702">
          <cell r="C3702" t="str">
            <v>USINA DE CONCRETO FIXA CAPACIDADE 90/120 M³, 63HP - MAO DE OBRA NA OPERACAO DIURNA</v>
          </cell>
          <cell r="D3702" t="str">
            <v>CH</v>
          </cell>
          <cell r="E3702">
            <v>0</v>
          </cell>
          <cell r="F3702">
            <v>26.84</v>
          </cell>
          <cell r="G3702">
            <v>26.84</v>
          </cell>
          <cell r="H3702">
            <v>0</v>
          </cell>
        </row>
        <row r="3703">
          <cell r="C3703" t="str">
            <v>USINA MISTURADORA DE SOLOS, DOSADORES TRIPLOS, CALHA VIBRATORIA, CAPCIDADE 200/500 TON, 201HP - DEPRECIACAO E JUROS</v>
          </cell>
          <cell r="D3703" t="str">
            <v>CH</v>
          </cell>
          <cell r="E3703">
            <v>128.9</v>
          </cell>
          <cell r="F3703">
            <v>0</v>
          </cell>
          <cell r="G3703">
            <v>128.9</v>
          </cell>
          <cell r="H3703">
            <v>0</v>
          </cell>
        </row>
        <row r="3704">
          <cell r="C3704" t="str">
            <v>USINA MISTURADORA DE SOLOS, DOSADORES TRIPLOS, CALHA VIBRATORIA, CAPCIDADE 200/500 TON, 201HP - MANUTENCAO</v>
          </cell>
          <cell r="D3704" t="str">
            <v>CH</v>
          </cell>
          <cell r="E3704">
            <v>84.09</v>
          </cell>
          <cell r="F3704">
            <v>0</v>
          </cell>
          <cell r="G3704">
            <v>84.09</v>
          </cell>
          <cell r="H3704">
            <v>0</v>
          </cell>
        </row>
        <row r="3705">
          <cell r="C3705" t="str">
            <v>USINA MISTURADORA DE SOLOS, DOSADORES TRIPLOS, CALHA VIBRATORIA, CAPCIDADE 200/500 TON, 201HP - MAO DE OBRA NA OPERACAO NOTURNA</v>
          </cell>
          <cell r="D3705" t="str">
            <v>CH</v>
          </cell>
          <cell r="E3705">
            <v>0</v>
          </cell>
          <cell r="F3705">
            <v>56.35</v>
          </cell>
          <cell r="G3705">
            <v>56.35</v>
          </cell>
          <cell r="H3705">
            <v>0</v>
          </cell>
        </row>
        <row r="3706">
          <cell r="C3706" t="str">
            <v>USINA DE ASFALTO A QUENTE FIXA CAP.40/80 TON/H - CHP DIURNO</v>
          </cell>
          <cell r="D3706" t="str">
            <v>CHP</v>
          </cell>
          <cell r="E3706">
            <v>365.61</v>
          </cell>
          <cell r="F3706">
            <v>40.25</v>
          </cell>
          <cell r="G3706">
            <v>405.86</v>
          </cell>
          <cell r="H3706">
            <v>0</v>
          </cell>
        </row>
        <row r="3707">
          <cell r="C3707" t="str">
            <v>USINA DE ASFALTO A QUENTE FIXA CAP.40/80 TON/H - CHP NOTURNO</v>
          </cell>
          <cell r="D3707" t="str">
            <v>CHP - N</v>
          </cell>
          <cell r="E3707">
            <v>365.61</v>
          </cell>
          <cell r="F3707">
            <v>48.3</v>
          </cell>
          <cell r="G3707">
            <v>413.91</v>
          </cell>
          <cell r="H3707">
            <v>0</v>
          </cell>
        </row>
        <row r="3708">
          <cell r="C3708" t="str">
            <v>USINA DE CONCRETO FIXA CAPACIDADE 90/120 M³, 63HP - CHP DIURNO</v>
          </cell>
          <cell r="D3708" t="str">
            <v>CHP</v>
          </cell>
          <cell r="E3708">
            <v>61.78</v>
          </cell>
          <cell r="F3708">
            <v>26.84</v>
          </cell>
          <cell r="G3708">
            <v>88.62</v>
          </cell>
          <cell r="H3708">
            <v>0</v>
          </cell>
        </row>
        <row r="3709">
          <cell r="C3709" t="str">
            <v>USINA DE CONCRETO FIXA CAPACIDADE 90/120 M³, 63HP - CHP NOTURNO</v>
          </cell>
          <cell r="D3709" t="str">
            <v>CHP - N</v>
          </cell>
          <cell r="E3709">
            <v>61.78</v>
          </cell>
          <cell r="F3709">
            <v>32.200000000000003</v>
          </cell>
          <cell r="G3709">
            <v>93.98</v>
          </cell>
          <cell r="H3709">
            <v>0</v>
          </cell>
        </row>
        <row r="3710">
          <cell r="C3710" t="str">
            <v>USINA DE CONCRETO FIXA CAPACIDADE 90/120 M³, 63HP - CHI DIURNO</v>
          </cell>
          <cell r="D3710" t="str">
            <v>CHI</v>
          </cell>
          <cell r="E3710">
            <v>25.01</v>
          </cell>
          <cell r="F3710">
            <v>26.84</v>
          </cell>
          <cell r="G3710">
            <v>51.85</v>
          </cell>
          <cell r="H3710">
            <v>0</v>
          </cell>
        </row>
        <row r="3711">
          <cell r="C3711" t="str">
            <v>USINA DE CONCRETO FIXA CAPACIDADE 90/120 M³, 63HP - CHI NOTURNO</v>
          </cell>
          <cell r="D3711" t="str">
            <v>CHI - N</v>
          </cell>
          <cell r="E3711">
            <v>25.01</v>
          </cell>
          <cell r="F3711">
            <v>32.200000000000003</v>
          </cell>
          <cell r="G3711">
            <v>57.21</v>
          </cell>
          <cell r="H3711">
            <v>0</v>
          </cell>
        </row>
        <row r="3712">
          <cell r="C3712" t="str">
            <v>USINA MISTURADORA DE SOLOS, DOSADORES TRIPLOS, CALHA VIBRATORIA, CAPCIDADE 200/500 TON, 201HP - CHI NOTURNO</v>
          </cell>
          <cell r="D3712" t="str">
            <v>CHI - N</v>
          </cell>
          <cell r="E3712">
            <v>128.9</v>
          </cell>
          <cell r="F3712">
            <v>56.35</v>
          </cell>
          <cell r="G3712">
            <v>185.25</v>
          </cell>
          <cell r="H3712">
            <v>0</v>
          </cell>
        </row>
        <row r="3713">
          <cell r="C3713" t="str">
            <v>USINA DE CONCRETO FIXA CAPACIDADE 90/120 M³, 63HP - MANUTENCAO</v>
          </cell>
          <cell r="D3713" t="str">
            <v>CH</v>
          </cell>
          <cell r="E3713">
            <v>18.600000000000001</v>
          </cell>
          <cell r="F3713">
            <v>0</v>
          </cell>
          <cell r="G3713">
            <v>18.600000000000001</v>
          </cell>
          <cell r="H3713">
            <v>0</v>
          </cell>
        </row>
        <row r="3714">
          <cell r="C3714" t="str">
            <v>USINA DE CONCRETO FIXA CAPACIDADE 90/120 M³, 63HP - MAO DE OBRA NA OPERACAO NOTURNA</v>
          </cell>
          <cell r="D3714" t="str">
            <v>CH</v>
          </cell>
          <cell r="E3714">
            <v>0</v>
          </cell>
          <cell r="F3714">
            <v>32.200000000000003</v>
          </cell>
          <cell r="G3714">
            <v>32.200000000000003</v>
          </cell>
          <cell r="H3714">
            <v>0</v>
          </cell>
        </row>
        <row r="3715">
          <cell r="C3715" t="str">
            <v>USINA MISTURADORA DE SOLOS, DOSADORES TRIPLOS, CALHA VIBRATORIA, CAPACIDADE 200/500 TON, 201HP - MATERIAIS NA OPERACAO</v>
          </cell>
          <cell r="D3715" t="str">
            <v>CH</v>
          </cell>
          <cell r="E3715">
            <v>21.63</v>
          </cell>
          <cell r="F3715">
            <v>0</v>
          </cell>
          <cell r="G3715">
            <v>21.63</v>
          </cell>
          <cell r="H3715">
            <v>0</v>
          </cell>
        </row>
        <row r="3716">
          <cell r="C3716" t="str">
            <v>USINA MISTURADORA DE SOLOS, DOSADORES TRIPLOS, CALHA VIBRATORIA, CAPCIDADE 200/500 TON, 201HP - MAO DE OBRA NA OPERACAO DIURNA</v>
          </cell>
          <cell r="D3716" t="str">
            <v>CH</v>
          </cell>
          <cell r="E3716">
            <v>0</v>
          </cell>
          <cell r="F3716">
            <v>46.96</v>
          </cell>
          <cell r="G3716">
            <v>46.96</v>
          </cell>
          <cell r="H3716">
            <v>0</v>
          </cell>
        </row>
        <row r="3717">
          <cell r="C3717" t="str">
            <v>USINA MIST A FRIO CAPAC 50T/H (CP) INCL EQUIPE DE OPERACAO</v>
          </cell>
          <cell r="D3717" t="str">
            <v>CH</v>
          </cell>
          <cell r="E3717">
            <v>160.84</v>
          </cell>
          <cell r="F3717">
            <v>72.92</v>
          </cell>
          <cell r="G3717">
            <v>233.76</v>
          </cell>
          <cell r="H3717">
            <v>8</v>
          </cell>
        </row>
        <row r="3718">
          <cell r="C3718" t="str">
            <v>USINA DE ASFALTO A FRIO ALMEIDA PMF - 35 DPD CAP/60/80 T/H 30 HP (ELETRICA)</v>
          </cell>
          <cell r="D3718" t="str">
            <v>CHP</v>
          </cell>
          <cell r="E3718">
            <v>33.97</v>
          </cell>
          <cell r="F3718">
            <v>29.58</v>
          </cell>
          <cell r="G3718">
            <v>63.55</v>
          </cell>
          <cell r="H3718">
            <v>2.5</v>
          </cell>
        </row>
        <row r="3719">
          <cell r="C3719" t="str">
            <v>DEPRECIACAO - USINA DE ASFALTO A FRIO ALMEIDA PMF-35 DPD CAP. 60/80 T/H - 30HP (ELETRICA)</v>
          </cell>
          <cell r="D3719" t="str">
            <v>CH</v>
          </cell>
          <cell r="E3719">
            <v>14.91</v>
          </cell>
          <cell r="F3719">
            <v>0</v>
          </cell>
          <cell r="G3719">
            <v>14.91</v>
          </cell>
          <cell r="H3719">
            <v>0</v>
          </cell>
        </row>
        <row r="3720">
          <cell r="C3720" t="str">
            <v>JUROS - USINA DE ASFALTO A FRIO ALMEIDA PMF-35 DPD CAP. 60/80 T/H - 30 HP (ELETRICA)</v>
          </cell>
          <cell r="D3720" t="str">
            <v>CH</v>
          </cell>
          <cell r="E3720">
            <v>5.64</v>
          </cell>
          <cell r="F3720">
            <v>0</v>
          </cell>
          <cell r="G3720">
            <v>5.64</v>
          </cell>
          <cell r="H3720">
            <v>0</v>
          </cell>
        </row>
        <row r="3721">
          <cell r="C3721" t="str">
            <v>MANUTENCAO - USINA DE ASFALTO A FRIO ALMEIDA PMF-35 DPD CAP 60/80 T/H - 30 HP (ELETRICA)</v>
          </cell>
          <cell r="D3721" t="str">
            <v>CH</v>
          </cell>
          <cell r="E3721">
            <v>13.42</v>
          </cell>
          <cell r="F3721">
            <v>0</v>
          </cell>
          <cell r="G3721">
            <v>13.42</v>
          </cell>
          <cell r="H3721">
            <v>0</v>
          </cell>
        </row>
        <row r="3722">
          <cell r="C3722" t="str">
            <v>CUSTOS C/ MAO DE OBRA NA OPERACAO - USINA DE ASFALTO A FRIO ALMEIDA PM F-35 DPD CAP 60/80 T/H - 30 HP (ELETRICA)</v>
          </cell>
          <cell r="D3722" t="str">
            <v>CH</v>
          </cell>
          <cell r="E3722">
            <v>0</v>
          </cell>
          <cell r="F3722">
            <v>29.58</v>
          </cell>
          <cell r="G3722">
            <v>29.58</v>
          </cell>
          <cell r="H3722">
            <v>2.5</v>
          </cell>
        </row>
        <row r="3723">
          <cell r="C3723" t="str">
            <v>USINA PRE-MISTURADORA DE SOLOS CAPAC 350/600T/H (CF) INCL EQUIPEDE OPERACAO</v>
          </cell>
          <cell r="D3723" t="str">
            <v>CH</v>
          </cell>
          <cell r="E3723">
            <v>124.52</v>
          </cell>
          <cell r="F3723">
            <v>67.47</v>
          </cell>
          <cell r="G3723">
            <v>191.99</v>
          </cell>
          <cell r="H3723">
            <v>6</v>
          </cell>
        </row>
        <row r="3724">
          <cell r="C3724" t="str">
            <v>USINA PRE-MISTURADORA DE SOLOS CAPAC 350/600T/H (CP) INCL EQUIPE DE OPERACAO</v>
          </cell>
          <cell r="D3724" t="str">
            <v>CH</v>
          </cell>
          <cell r="E3724">
            <v>209.71</v>
          </cell>
          <cell r="F3724">
            <v>44.85</v>
          </cell>
          <cell r="G3724">
            <v>254.56</v>
          </cell>
          <cell r="H3724">
            <v>5</v>
          </cell>
        </row>
        <row r="3725">
          <cell r="C3725" t="str">
            <v>USINA P/MISTURA BETUM ALTA CLASSE A QUENTE CAPAC 60/90T/H - CP INCL EQUIPE DE OPERACAO</v>
          </cell>
          <cell r="D3725" t="str">
            <v>CH</v>
          </cell>
          <cell r="E3725">
            <v>1089.3</v>
          </cell>
          <cell r="F3725">
            <v>171.96</v>
          </cell>
          <cell r="G3725">
            <v>1261.26</v>
          </cell>
          <cell r="H3725">
            <v>14</v>
          </cell>
        </row>
        <row r="3726">
          <cell r="C3726" t="str">
            <v>USINA DOSADOR/MISTURADOR AGREG CONCR C/SILO CIM P/50T (CI) INCL MAO DE OBRA P/ALIMENTACAO E OPERACAO DA CENTRAL</v>
          </cell>
          <cell r="D3726" t="str">
            <v>CH</v>
          </cell>
          <cell r="E3726">
            <v>42.23</v>
          </cell>
          <cell r="F3726">
            <v>84.52</v>
          </cell>
          <cell r="G3726">
            <v>126.75</v>
          </cell>
          <cell r="H3726">
            <v>8</v>
          </cell>
        </row>
        <row r="3727">
          <cell r="C3727" t="str">
            <v>USINA DOSADORA/MIST AGREG CONCR C/SILO CIM P/50T (CP) INCL MAO DE OBRA P/ALIMENTACAO E OPER</v>
          </cell>
          <cell r="D3727" t="str">
            <v>CH</v>
          </cell>
          <cell r="E3727">
            <v>83.75</v>
          </cell>
          <cell r="F3727">
            <v>84.52</v>
          </cell>
          <cell r="G3727">
            <v>168.27</v>
          </cell>
          <cell r="H3727">
            <v>8</v>
          </cell>
        </row>
        <row r="3728">
          <cell r="C3728" t="str">
            <v>USINA PRE-MISTURADORA DE SOLOS CAPAC 350/600T/H (CI) INCL EQUIPEDE OPERACAO</v>
          </cell>
          <cell r="D3728" t="str">
            <v>CH</v>
          </cell>
          <cell r="E3728">
            <v>115.06</v>
          </cell>
          <cell r="F3728">
            <v>44.85</v>
          </cell>
          <cell r="G3728">
            <v>159.91</v>
          </cell>
          <cell r="H3728">
            <v>5</v>
          </cell>
        </row>
        <row r="3729">
          <cell r="C3729" t="str">
            <v>USINAGEM DE CBUQ COM CAP 50/70, PARA CAPA DE ROLAMENTO</v>
          </cell>
          <cell r="D3729" t="str">
            <v>T</v>
          </cell>
          <cell r="E3729">
            <v>151.18</v>
          </cell>
          <cell r="F3729">
            <v>1.48</v>
          </cell>
          <cell r="G3729">
            <v>152.66</v>
          </cell>
          <cell r="H3729">
            <v>0.11020000000000001</v>
          </cell>
        </row>
        <row r="3730">
          <cell r="C3730" t="str">
            <v>USINAGEM DE CBUQ COM CAP 50/70, PARA BINDER</v>
          </cell>
          <cell r="D3730" t="str">
            <v>T</v>
          </cell>
          <cell r="E3730">
            <v>126.72</v>
          </cell>
          <cell r="F3730">
            <v>1.48</v>
          </cell>
          <cell r="G3730">
            <v>128.19999999999999</v>
          </cell>
          <cell r="H3730">
            <v>0.1104</v>
          </cell>
        </row>
        <row r="3731">
          <cell r="C3731" t="str">
            <v>DISTRIBUIDORES</v>
          </cell>
          <cell r="E3731" t="str">
            <v/>
          </cell>
          <cell r="F3731" t="str">
            <v/>
          </cell>
          <cell r="G3731" t="str">
            <v/>
          </cell>
        </row>
        <row r="3732">
          <cell r="C3732" t="str">
            <v>DISTRIBUIDOR DE BETUME COM TANQUE DE 2500L, REBOCAVEL, PNEUMATICO COM MOTOR A GASOLINA 3,4HP - MANUTENCAO</v>
          </cell>
          <cell r="D3732" t="str">
            <v>CH</v>
          </cell>
          <cell r="E3732">
            <v>6.3</v>
          </cell>
          <cell r="F3732">
            <v>0</v>
          </cell>
          <cell r="G3732">
            <v>6.3</v>
          </cell>
          <cell r="H3732">
            <v>0</v>
          </cell>
        </row>
        <row r="3733">
          <cell r="C3733" t="str">
            <v>DISTRIBUIDOR DE BETUME COM TANQUE DE 2500L, REBOCAVEL, PNEUMATICO COM MOTOR A GASOLINA 3,4HP - CUSTO COM MATERIAIS NA OPERACAO</v>
          </cell>
          <cell r="D3733" t="str">
            <v>CH</v>
          </cell>
          <cell r="E3733">
            <v>34.18</v>
          </cell>
          <cell r="F3733">
            <v>0</v>
          </cell>
          <cell r="G3733">
            <v>34.18</v>
          </cell>
          <cell r="H3733">
            <v>0</v>
          </cell>
        </row>
        <row r="3734">
          <cell r="C3734" t="str">
            <v>DISTRIBUIDOR DE BETUME COM TANQUE DE 2500L, REBOCAVEL, PNEUMATICO COM MOTOR A GASOLINA 3,4HP - CUSTO COM MAO DE OBRA NA OPERACAO DIURNA</v>
          </cell>
          <cell r="D3734" t="str">
            <v>CH</v>
          </cell>
          <cell r="E3734">
            <v>0</v>
          </cell>
          <cell r="F3734">
            <v>0.08</v>
          </cell>
          <cell r="G3734">
            <v>0.08</v>
          </cell>
          <cell r="H3734">
            <v>9.0909000000000007E-3</v>
          </cell>
        </row>
        <row r="3735">
          <cell r="C3735" t="str">
            <v>DISTRIBUIDOR DE BETUME COM TANQUE DE 2500L, REBOCAVEL, PNEUMATICO COM MOTOR A GASOLINA 3,4HP - CUSTO COM MAO DE OBRA NA OPERACAO NOTURNA</v>
          </cell>
          <cell r="D3735" t="str">
            <v>CH</v>
          </cell>
          <cell r="E3735">
            <v>0</v>
          </cell>
          <cell r="F3735">
            <v>0.09</v>
          </cell>
          <cell r="G3735">
            <v>0.09</v>
          </cell>
          <cell r="H3735">
            <v>1.09091E-2</v>
          </cell>
        </row>
        <row r="3736">
          <cell r="C3736" t="str">
            <v>DISTRIBUIDOR DE BETUME COM TANQUE DE 2500L, REBOCAVEL, PNEUMATICO COM MOTOR A GASOLINA 3,4HP - CHP DIURNO</v>
          </cell>
          <cell r="D3736" t="str">
            <v>CHP</v>
          </cell>
          <cell r="E3736">
            <v>51.35</v>
          </cell>
          <cell r="F3736">
            <v>0.08</v>
          </cell>
          <cell r="G3736">
            <v>51.43</v>
          </cell>
          <cell r="H3736">
            <v>9.0909000000000007E-3</v>
          </cell>
        </row>
        <row r="3737">
          <cell r="C3737" t="str">
            <v>DISTRIBUIDOR DE BETUME COM TANQUE DE 2500L, REBOCAVEL, PNEUMATICO COM MOTOR A GASOLINA 3,4HP - CHP NOTURNO</v>
          </cell>
          <cell r="D3737" t="str">
            <v>CHP - N</v>
          </cell>
          <cell r="E3737">
            <v>51.35</v>
          </cell>
          <cell r="F3737">
            <v>0.09</v>
          </cell>
          <cell r="G3737">
            <v>51.44</v>
          </cell>
          <cell r="H3737">
            <v>1.09091E-2</v>
          </cell>
        </row>
        <row r="3738">
          <cell r="C3738" t="str">
            <v>DISTRIBUIDOR DE BETUME COM TANQUE DE 2500L, REBOCAVEL, PNEUMATICO COM MOTOR A GASOLINA 3,4HP - CHI DIURNO</v>
          </cell>
          <cell r="D3738" t="str">
            <v>CHI</v>
          </cell>
          <cell r="E3738">
            <v>10.87</v>
          </cell>
          <cell r="F3738">
            <v>0.08</v>
          </cell>
          <cell r="G3738">
            <v>10.95</v>
          </cell>
          <cell r="H3738">
            <v>9.0909000000000007E-3</v>
          </cell>
        </row>
        <row r="3739">
          <cell r="C3739" t="str">
            <v>DISTRIBUIDOR DE BETUME COM TANQUE DE 2500L, REBOCAVEL, PNEUMATICO COM MOTOR A GASOLINA 3,4HP - CHI NOTURNO</v>
          </cell>
          <cell r="D3739" t="str">
            <v>CHI - N</v>
          </cell>
          <cell r="E3739">
            <v>10.87</v>
          </cell>
          <cell r="F3739">
            <v>0.09</v>
          </cell>
          <cell r="G3739">
            <v>10.96</v>
          </cell>
          <cell r="H3739">
            <v>1.09091E-2</v>
          </cell>
        </row>
        <row r="3740">
          <cell r="C3740" t="str">
            <v>DISTRIBUIDOR DE BETUME 6000L 56CV SOB PRESSAO MONTADO SOBRE CHASSIS DE CAMINHAO - CHP</v>
          </cell>
          <cell r="D3740" t="str">
            <v>CHP</v>
          </cell>
          <cell r="E3740">
            <v>161.36000000000001</v>
          </cell>
          <cell r="F3740">
            <v>0</v>
          </cell>
          <cell r="G3740">
            <v>161.36000000000001</v>
          </cell>
          <cell r="H3740">
            <v>0</v>
          </cell>
        </row>
        <row r="3741">
          <cell r="C3741" t="str">
            <v>DISTRIBUIDOR DE BETUME 6000L 56CV SOB PRESSAO MONTADO SOBRE CHASSIS DE CAMINHAO - DEPRECIACAO</v>
          </cell>
          <cell r="D3741" t="str">
            <v>CH</v>
          </cell>
          <cell r="E3741">
            <v>21.37</v>
          </cell>
          <cell r="F3741">
            <v>0</v>
          </cell>
          <cell r="G3741">
            <v>21.37</v>
          </cell>
          <cell r="H3741">
            <v>0</v>
          </cell>
        </row>
        <row r="3742">
          <cell r="C3742" t="str">
            <v>DISTRIBUIDOR DE BETUME 6000L 56CV SOB PRESSAO MONTADO SOBRE CHASSIS DE CAMINHAO - JUROS</v>
          </cell>
          <cell r="D3742" t="str">
            <v>CH</v>
          </cell>
          <cell r="E3742">
            <v>10.68</v>
          </cell>
          <cell r="F3742">
            <v>0</v>
          </cell>
          <cell r="G3742">
            <v>10.68</v>
          </cell>
          <cell r="H3742">
            <v>0</v>
          </cell>
        </row>
        <row r="3743">
          <cell r="C3743" t="str">
            <v>DISTRIBUIDOR DE BETUME 6000L 56CV SOB PRESSAO MONTADO SOBRE CHASSIS DE CAMINHAO - MANUTENCAO</v>
          </cell>
          <cell r="D3743" t="str">
            <v>CH</v>
          </cell>
          <cell r="E3743">
            <v>19.23</v>
          </cell>
          <cell r="F3743">
            <v>0</v>
          </cell>
          <cell r="G3743">
            <v>19.23</v>
          </cell>
          <cell r="H3743">
            <v>0</v>
          </cell>
        </row>
        <row r="3744">
          <cell r="C3744" t="str">
            <v>DISTRIBUIDOR DE BETUME 6000L, 56CV SOB PRESSAO MONTADO SOBRE CHASSIS DE CAMINHAO - CUSTOS COM MATERIAL OPERACAO DIURNA</v>
          </cell>
          <cell r="D3744" t="str">
            <v>CH</v>
          </cell>
          <cell r="E3744">
            <v>110.08</v>
          </cell>
          <cell r="F3744">
            <v>0</v>
          </cell>
          <cell r="G3744">
            <v>110.08</v>
          </cell>
          <cell r="H3744">
            <v>0</v>
          </cell>
        </row>
        <row r="3745">
          <cell r="C3745" t="str">
            <v>DISTRIBUIDOR DE BETUME 6000L 56CV SOB PRESSAO MONTADO SOBRE CHASSIS DE CAMINHAO - CHI</v>
          </cell>
          <cell r="D3745" t="str">
            <v>CHI</v>
          </cell>
          <cell r="E3745">
            <v>32.049999999999997</v>
          </cell>
          <cell r="F3745">
            <v>0</v>
          </cell>
          <cell r="G3745">
            <v>32.049999999999997</v>
          </cell>
          <cell r="H3745">
            <v>0</v>
          </cell>
        </row>
        <row r="3746">
          <cell r="C3746" t="str">
            <v>DISTRIBUIDOR DE BETUME COM TANQUE DE 2500L, REBOCAVEL, PNEUMATICO COM MOTOR A GASOLINA 3,4HP - DEPRECIACAO E JUROS</v>
          </cell>
          <cell r="D3746" t="str">
            <v>CH</v>
          </cell>
          <cell r="E3746">
            <v>10.87</v>
          </cell>
          <cell r="F3746">
            <v>0</v>
          </cell>
          <cell r="G3746">
            <v>10.87</v>
          </cell>
          <cell r="H3746">
            <v>0</v>
          </cell>
        </row>
        <row r="3747">
          <cell r="C3747" t="str">
            <v>DISTRIBUIDOR BETUME SOB PRESSAO GAS (CP) SOBRE CHASSIS CAMINHAO - INCL ESTE C/MOTORISTA</v>
          </cell>
          <cell r="D3747" t="str">
            <v>CH</v>
          </cell>
          <cell r="E3747">
            <v>146.49</v>
          </cell>
          <cell r="F3747">
            <v>11.63</v>
          </cell>
          <cell r="G3747">
            <v>158.12</v>
          </cell>
          <cell r="H3747">
            <v>1</v>
          </cell>
        </row>
        <row r="3748">
          <cell r="C3748" t="str">
            <v>DISTRIBUIDOR DE ASFALTO MONTADO SOBRE CAMINHAO TOCO 162 HP, COM TANQUE ISOLADO 6 M3 COM BARRA ESPARGIDORA DE 3,66 M - MANUTENCAO</v>
          </cell>
          <cell r="D3748" t="str">
            <v>CH</v>
          </cell>
          <cell r="E3748">
            <v>28.05</v>
          </cell>
          <cell r="F3748">
            <v>0</v>
          </cell>
          <cell r="G3748">
            <v>28.05</v>
          </cell>
          <cell r="H3748">
            <v>0</v>
          </cell>
        </row>
        <row r="3749">
          <cell r="C3749" t="str">
            <v>DISTRIBUIDOR DE ASFALTO MONTADO SOBRE CAMINHAO TOCO 162 HP, COM TANQUE ISOLADO 6 M3 COM BARRA ESPARGIDORA DE 3,66 M - CUSTO C/ MAO DE OBRA NA OPERACAO DIURNA.</v>
          </cell>
          <cell r="D3749" t="str">
            <v>CH</v>
          </cell>
          <cell r="E3749">
            <v>0</v>
          </cell>
          <cell r="F3749">
            <v>22</v>
          </cell>
          <cell r="G3749">
            <v>22</v>
          </cell>
          <cell r="H3749">
            <v>2</v>
          </cell>
        </row>
        <row r="3750">
          <cell r="C3750" t="str">
            <v>DISTRIBUIDOR DE ASFALTO CAP 5.000L SOBRE CAMINHAO TOCO 142HP - CUSTO C / MAO DE OBRA NA OPERACAO NOTURNA</v>
          </cell>
          <cell r="D3750" t="str">
            <v>CH</v>
          </cell>
          <cell r="E3750">
            <v>0</v>
          </cell>
          <cell r="F3750">
            <v>26.4</v>
          </cell>
          <cell r="G3750">
            <v>26.4</v>
          </cell>
          <cell r="H3750">
            <v>2.4</v>
          </cell>
        </row>
        <row r="3751">
          <cell r="C3751" t="str">
            <v>DISTRIBUIDOR DE ASFALTO MONTADO SOBRE CAMINHAO TOCO 162 HP, COM TANQUE ISOLADO 6 M3 COM BARRA ESPARGIDORA DE 3,66 M - CHP DIURNO</v>
          </cell>
          <cell r="D3751" t="str">
            <v>CHP</v>
          </cell>
          <cell r="E3751">
            <v>155.37</v>
          </cell>
          <cell r="F3751">
            <v>22</v>
          </cell>
          <cell r="G3751">
            <v>177.37</v>
          </cell>
          <cell r="H3751">
            <v>2</v>
          </cell>
        </row>
        <row r="3752">
          <cell r="C3752" t="str">
            <v>DISTRIBUIDOR DE ASFALTO MONTADO SOBRE CAMINHAO TOCO 162 HP, COM TANQUE ISOLADO 6 M3 COM BARRA ESPARGIDORA DE 3,66 M - CHP NOTURNO</v>
          </cell>
          <cell r="D3752" t="str">
            <v>CHP - N</v>
          </cell>
          <cell r="E3752">
            <v>155.37</v>
          </cell>
          <cell r="F3752">
            <v>26.4</v>
          </cell>
          <cell r="G3752">
            <v>181.77</v>
          </cell>
          <cell r="H3752">
            <v>2.4</v>
          </cell>
        </row>
        <row r="3753">
          <cell r="C3753" t="str">
            <v>DISTRIBUIDOR DE ASFALTO MONTADO SOBRE CAMINHAO TOCO 162 HP, COM TANQUE ISOLADO 6 M3 COM BARRA ESPARGIDORA DE 3,66 M - CHI DIURNO</v>
          </cell>
          <cell r="D3753" t="str">
            <v>CHI</v>
          </cell>
          <cell r="E3753">
            <v>47.29</v>
          </cell>
          <cell r="F3753">
            <v>22</v>
          </cell>
          <cell r="G3753">
            <v>69.290000000000006</v>
          </cell>
          <cell r="H3753">
            <v>2</v>
          </cell>
        </row>
        <row r="3754">
          <cell r="C3754" t="str">
            <v>DISTRIBUIDOR DE ASFALTO MONTADO SOBRE CAMINHAO TOCO 162 HP, COM TANQUE ISOLADO 6 M3 COM BARRA ESPARGIDORA DE 3,66 M - CHI NOTURNO</v>
          </cell>
          <cell r="D3754" t="str">
            <v>CHI - N</v>
          </cell>
          <cell r="E3754">
            <v>47.29</v>
          </cell>
          <cell r="F3754">
            <v>26.4</v>
          </cell>
          <cell r="G3754">
            <v>73.69</v>
          </cell>
          <cell r="H3754">
            <v>2.4</v>
          </cell>
        </row>
        <row r="3755">
          <cell r="C3755" t="str">
            <v>DISTRIBUIDOR DE ASFALTO MONTADO SOBRE CAMINHAO TOCO 162 HP, COM TANQUE ISOLADO 6 M3 COM BARRA ESPARGIDORA DE 3,66 M - DEPRECIACAO E JUROS</v>
          </cell>
          <cell r="D3755" t="str">
            <v>CH</v>
          </cell>
          <cell r="E3755">
            <v>47.29</v>
          </cell>
          <cell r="F3755">
            <v>0</v>
          </cell>
          <cell r="G3755">
            <v>47.29</v>
          </cell>
          <cell r="H3755">
            <v>0</v>
          </cell>
        </row>
        <row r="3756">
          <cell r="C3756" t="str">
            <v>DISTRIBUIDOR DE ASFALTO MONTADO SOBRE CAMINHAO TOCO 162 HP, COM TANQUE ISOLADO 6 M3 COM BARRA ESPARGIDORA DE 3,66 M - CUSTO C/ MATERIAIS NA OPERACAO</v>
          </cell>
          <cell r="D3756" t="str">
            <v>CH</v>
          </cell>
          <cell r="E3756">
            <v>80.03</v>
          </cell>
          <cell r="F3756">
            <v>0</v>
          </cell>
          <cell r="G3756">
            <v>80.03</v>
          </cell>
          <cell r="H3756">
            <v>0</v>
          </cell>
        </row>
        <row r="3757">
          <cell r="C3757" t="str">
            <v>CAMINHAO DISTRIBUIDOR DE ASFALTO - DEPRECIACAO E JUROS</v>
          </cell>
          <cell r="D3757" t="str">
            <v>CH</v>
          </cell>
          <cell r="E3757">
            <v>40.130000000000003</v>
          </cell>
          <cell r="F3757">
            <v>0</v>
          </cell>
          <cell r="G3757">
            <v>40.130000000000003</v>
          </cell>
          <cell r="H3757">
            <v>0</v>
          </cell>
        </row>
        <row r="3758">
          <cell r="C3758" t="str">
            <v>CAMINHAO DISTRIBUIDOR DE ASFALTO - MANUTENCAO</v>
          </cell>
          <cell r="D3758" t="str">
            <v>CH</v>
          </cell>
          <cell r="E3758">
            <v>22.67</v>
          </cell>
          <cell r="F3758">
            <v>0</v>
          </cell>
          <cell r="G3758">
            <v>22.67</v>
          </cell>
          <cell r="H3758">
            <v>0</v>
          </cell>
        </row>
        <row r="3759">
          <cell r="C3759" t="str">
            <v>DISTRIBUIDOR DE AGREGADO TIPO DOSADOR REBOCAVEL COM 4 PNEUS COM LARGURA 3,66 M - CHP DIURNO</v>
          </cell>
          <cell r="D3759" t="str">
            <v>CHP</v>
          </cell>
          <cell r="E3759">
            <v>12.7</v>
          </cell>
          <cell r="F3759">
            <v>0</v>
          </cell>
          <cell r="G3759">
            <v>12.7</v>
          </cell>
          <cell r="H3759">
            <v>0</v>
          </cell>
        </row>
        <row r="3760">
          <cell r="C3760" t="str">
            <v>DISTRIBUIDOR DE AGREGADO TIPO DOSADOR REBOCAVEL COM 4 PNEUS COM LARGURA 3,66 M - CHP NOTURNO</v>
          </cell>
          <cell r="D3760" t="str">
            <v>CHP - N</v>
          </cell>
          <cell r="E3760">
            <v>12.7</v>
          </cell>
          <cell r="F3760">
            <v>0</v>
          </cell>
          <cell r="G3760">
            <v>12.7</v>
          </cell>
          <cell r="H3760">
            <v>0</v>
          </cell>
        </row>
        <row r="3761">
          <cell r="C3761" t="str">
            <v>DISTRIBUIDOR DE AGREGADO TIPO DOSADOR REBOCAVEL COM 4 PNEUS COM LARGURA 3,66 M - CHI DIURNO</v>
          </cell>
          <cell r="D3761" t="str">
            <v>CHI</v>
          </cell>
          <cell r="E3761">
            <v>9.32</v>
          </cell>
          <cell r="F3761">
            <v>0</v>
          </cell>
          <cell r="G3761">
            <v>9.32</v>
          </cell>
          <cell r="H3761">
            <v>0</v>
          </cell>
        </row>
        <row r="3762">
          <cell r="C3762" t="str">
            <v>DISTRIBUIDOR DE AGREGADO TIPO DOSADOR REBOCAVEL COM 4 PNEUS COM LARGURA 3,66 M - CHI NOTURNO</v>
          </cell>
          <cell r="D3762" t="str">
            <v>CHI - N</v>
          </cell>
          <cell r="E3762">
            <v>9.32</v>
          </cell>
          <cell r="F3762">
            <v>0</v>
          </cell>
          <cell r="G3762">
            <v>9.32</v>
          </cell>
          <cell r="H3762">
            <v>0</v>
          </cell>
        </row>
        <row r="3763">
          <cell r="C3763" t="str">
            <v>DISTRIBUIDOR DE AGREGADO TIPO DOSADOR REBOCAVEL COM 4 PNEUS COM LARGURA 3,66 M - DEPRECIACAO E JUROS</v>
          </cell>
          <cell r="D3763" t="str">
            <v>CH</v>
          </cell>
          <cell r="E3763">
            <v>9.32</v>
          </cell>
          <cell r="F3763">
            <v>0</v>
          </cell>
          <cell r="G3763">
            <v>9.32</v>
          </cell>
          <cell r="H3763">
            <v>0</v>
          </cell>
        </row>
        <row r="3764">
          <cell r="C3764" t="str">
            <v>DISTRIBUIDOR DE AGREGADO TIPO DOSADOR REBOCAVEL COM 4 PNEUS COM LARGURA 3,66 M - MANUTENCAO</v>
          </cell>
          <cell r="D3764" t="str">
            <v>CH</v>
          </cell>
          <cell r="E3764">
            <v>3.38</v>
          </cell>
          <cell r="F3764">
            <v>0</v>
          </cell>
          <cell r="G3764">
            <v>3.38</v>
          </cell>
          <cell r="H3764">
            <v>0</v>
          </cell>
        </row>
        <row r="3765">
          <cell r="C3765" t="str">
            <v>CUSTOS COMBUSTIVEL + MATERIAL DISTRIBUIDOR DE AGREGADO SPRE*</v>
          </cell>
          <cell r="D3765" t="str">
            <v>CH</v>
          </cell>
          <cell r="E3765">
            <v>40.17</v>
          </cell>
          <cell r="F3765">
            <v>0</v>
          </cell>
          <cell r="G3765">
            <v>40.17</v>
          </cell>
          <cell r="H3765">
            <v>0</v>
          </cell>
        </row>
        <row r="3766">
          <cell r="C3766" t="str">
            <v>DISTRIBUIDOR DE AGREGADOS AUTOPROPELIDO CAP 3 M3, A DIESEL, 6 CC, 140 CV - JUROS</v>
          </cell>
          <cell r="D3766" t="str">
            <v>CH</v>
          </cell>
          <cell r="E3766">
            <v>30.94</v>
          </cell>
          <cell r="F3766">
            <v>0</v>
          </cell>
          <cell r="G3766">
            <v>30.94</v>
          </cell>
          <cell r="H3766">
            <v>0</v>
          </cell>
        </row>
        <row r="3767">
          <cell r="C3767" t="str">
            <v>DISTRIBUIDOR DE AGREGADOS AUTOPROPELIDO CAP 3 M3, A DIESEL, 6 CC, 140 CV - DEPRECIACAO</v>
          </cell>
          <cell r="D3767" t="str">
            <v>CH</v>
          </cell>
          <cell r="E3767">
            <v>81.93</v>
          </cell>
          <cell r="F3767">
            <v>0</v>
          </cell>
          <cell r="G3767">
            <v>81.93</v>
          </cell>
          <cell r="H3767">
            <v>0</v>
          </cell>
        </row>
        <row r="3768">
          <cell r="C3768" t="str">
            <v>DISTRIBUIDOR DE AGREGADOS AUTOPROPELIDO CAP 3 M3, A DIESEL, 6 CC, 140 CV - MANUTENCAO</v>
          </cell>
          <cell r="D3768" t="str">
            <v>CH</v>
          </cell>
          <cell r="E3768">
            <v>40.97</v>
          </cell>
          <cell r="F3768">
            <v>0</v>
          </cell>
          <cell r="G3768">
            <v>40.97</v>
          </cell>
          <cell r="H3768">
            <v>0</v>
          </cell>
        </row>
        <row r="3769">
          <cell r="C3769" t="str">
            <v>DISTRIBUIDOR DE AGREGADOS AUTOPROPELIDO, CAP 3 M3, A DIESEL, 6 CC, 140 CV</v>
          </cell>
          <cell r="D3769" t="str">
            <v>CHP</v>
          </cell>
          <cell r="E3769">
            <v>194.01</v>
          </cell>
          <cell r="F3769">
            <v>11</v>
          </cell>
          <cell r="G3769">
            <v>205.01</v>
          </cell>
          <cell r="H3769">
            <v>1</v>
          </cell>
        </row>
        <row r="3770">
          <cell r="C3770" t="str">
            <v>ESPALHADOR AGREG REBOCAVEL CAPAC RASA 1,3M3 PESO 860KG (CP) DIAM ROLO 127MM (5") - EXCL OPERADOR</v>
          </cell>
          <cell r="D3770" t="str">
            <v>CH</v>
          </cell>
          <cell r="E3770">
            <v>11.96</v>
          </cell>
          <cell r="F3770">
            <v>0</v>
          </cell>
          <cell r="G3770">
            <v>11.96</v>
          </cell>
          <cell r="H3770">
            <v>0</v>
          </cell>
        </row>
        <row r="3771">
          <cell r="C3771" t="str">
            <v>TANQUES</v>
          </cell>
          <cell r="E3771" t="str">
            <v/>
          </cell>
          <cell r="F3771" t="str">
            <v/>
          </cell>
          <cell r="G3771" t="str">
            <v/>
          </cell>
        </row>
        <row r="3772">
          <cell r="C3772" t="str">
            <v xml:space="preserve">TANQUE ESTACIONARIO TAA - MACARICO CAP 20 000 L - DEPRECIACAO E JUROS </v>
          </cell>
          <cell r="D3772" t="str">
            <v>UN</v>
          </cell>
          <cell r="E3772">
            <v>6.62</v>
          </cell>
          <cell r="F3772">
            <v>0</v>
          </cell>
          <cell r="G3772">
            <v>6.62</v>
          </cell>
          <cell r="H3772">
            <v>0</v>
          </cell>
        </row>
        <row r="3773">
          <cell r="C3773" t="str">
            <v>TANQUE ESTACIONARIO TAA - MACARICO CAP 20 000 L - CHI DIURNO</v>
          </cell>
          <cell r="D3773" t="str">
            <v>CHI</v>
          </cell>
          <cell r="E3773">
            <v>6.62</v>
          </cell>
          <cell r="F3773">
            <v>0</v>
          </cell>
          <cell r="G3773">
            <v>6.62</v>
          </cell>
          <cell r="H3773">
            <v>0</v>
          </cell>
        </row>
        <row r="3774">
          <cell r="C3774" t="str">
            <v xml:space="preserve">TANQUE ESTACINARIO TAA COM SERPENTINA E CAPACIDADE PARA 30.000L - CHP </v>
          </cell>
          <cell r="D3774" t="str">
            <v>CHP</v>
          </cell>
          <cell r="E3774">
            <v>400.21</v>
          </cell>
          <cell r="F3774">
            <v>0</v>
          </cell>
          <cell r="G3774">
            <v>400.21</v>
          </cell>
          <cell r="H3774">
            <v>0</v>
          </cell>
        </row>
        <row r="3775">
          <cell r="C3775" t="str">
            <v xml:space="preserve">TANQUE ESTACINARIO TAA COM SERPENTINA E CAPACIDADE PARA 30.000L - CHI </v>
          </cell>
          <cell r="D3775" t="str">
            <v>CHI</v>
          </cell>
          <cell r="E3775">
            <v>7.19</v>
          </cell>
          <cell r="F3775">
            <v>0</v>
          </cell>
          <cell r="G3775">
            <v>7.19</v>
          </cell>
          <cell r="H3775">
            <v>0</v>
          </cell>
        </row>
        <row r="3776">
          <cell r="C3776" t="str">
            <v>TANQUE ESTACINARIO TAA COM SERPENTINA E CAPACIDADE PARA 30.000L - DEPRECIACAO</v>
          </cell>
          <cell r="D3776" t="str">
            <v>CH</v>
          </cell>
          <cell r="E3776">
            <v>5.22</v>
          </cell>
          <cell r="F3776">
            <v>0</v>
          </cell>
          <cell r="G3776">
            <v>5.22</v>
          </cell>
          <cell r="H3776">
            <v>0</v>
          </cell>
        </row>
        <row r="3777">
          <cell r="C3777" t="str">
            <v>TANQUE ESTACINARIO TAA COM SERPENTINA E CAPACIDADE PARA 30.000L - JUROS</v>
          </cell>
          <cell r="D3777" t="str">
            <v>CH</v>
          </cell>
          <cell r="E3777">
            <v>1.97</v>
          </cell>
          <cell r="F3777">
            <v>0</v>
          </cell>
          <cell r="G3777">
            <v>1.97</v>
          </cell>
          <cell r="H3777">
            <v>0</v>
          </cell>
        </row>
        <row r="3778">
          <cell r="C3778" t="str">
            <v>TANQUE ESTACINARIO TAA COM SERPENTINA E CAPACIDADE PARA 30.000L - MANUTENCAO</v>
          </cell>
          <cell r="D3778" t="str">
            <v>CH</v>
          </cell>
          <cell r="E3778">
            <v>2.61</v>
          </cell>
          <cell r="F3778">
            <v>0</v>
          </cell>
          <cell r="G3778">
            <v>2.61</v>
          </cell>
          <cell r="H3778">
            <v>0</v>
          </cell>
        </row>
        <row r="3779">
          <cell r="C3779" t="str">
            <v>TANQUE ESTACINARIO TAA COM SERPENTINA CAPACIDADE DE 30.000L - CUSTOS COM MATERIAL</v>
          </cell>
          <cell r="D3779" t="str">
            <v>CH</v>
          </cell>
          <cell r="E3779">
            <v>390.41</v>
          </cell>
          <cell r="F3779">
            <v>0</v>
          </cell>
          <cell r="G3779">
            <v>390.41</v>
          </cell>
          <cell r="H3779">
            <v>0</v>
          </cell>
        </row>
        <row r="3780">
          <cell r="C3780" t="str">
            <v>CAMINHAO TANQUE (PIPA) 6.000 L, DIESEL, 132CV, COM MOTORISTA, (CHI).</v>
          </cell>
          <cell r="D3780" t="str">
            <v>CH</v>
          </cell>
          <cell r="E3780">
            <v>19.22</v>
          </cell>
          <cell r="F3780">
            <v>11.63</v>
          </cell>
          <cell r="G3780">
            <v>30.85</v>
          </cell>
          <cell r="H3780">
            <v>1</v>
          </cell>
        </row>
        <row r="3781">
          <cell r="C3781" t="str">
            <v>INSTALACAO DE AQUECIMENTO E ARMAZENAMENTO DE ASFALTO (CP) EM 2 TANQUES DE 30000L CADA - INCL OPERADOR</v>
          </cell>
          <cell r="D3781" t="str">
            <v>CH</v>
          </cell>
          <cell r="E3781">
            <v>41.48</v>
          </cell>
          <cell r="F3781">
            <v>11.29</v>
          </cell>
          <cell r="G3781">
            <v>52.77</v>
          </cell>
          <cell r="H3781">
            <v>1</v>
          </cell>
        </row>
        <row r="3782">
          <cell r="C3782" t="str">
            <v>VASSOURAS</v>
          </cell>
          <cell r="E3782" t="str">
            <v/>
          </cell>
          <cell r="F3782" t="str">
            <v/>
          </cell>
          <cell r="G3782" t="str">
            <v/>
          </cell>
        </row>
        <row r="3783">
          <cell r="C3783" t="str">
            <v>VASSOURA MECANICA REBOCAVEL C/ ESCOVA CILINDRICA LARGURA = 2,44M - DEPRECIACAO E JUROS</v>
          </cell>
          <cell r="D3783" t="str">
            <v>CH</v>
          </cell>
          <cell r="E3783">
            <v>3.09</v>
          </cell>
          <cell r="F3783">
            <v>0</v>
          </cell>
          <cell r="G3783">
            <v>3.09</v>
          </cell>
          <cell r="H3783">
            <v>0</v>
          </cell>
        </row>
        <row r="3784">
          <cell r="C3784" t="str">
            <v>VASSOURA MECANICA REBOCAVEL C/ ESCOVA CILINDRICA LARGURA = 2,44M - CHP DIURNO</v>
          </cell>
          <cell r="D3784" t="str">
            <v>CHP</v>
          </cell>
          <cell r="E3784">
            <v>4.12</v>
          </cell>
          <cell r="F3784">
            <v>0</v>
          </cell>
          <cell r="G3784">
            <v>4.12</v>
          </cell>
          <cell r="H3784">
            <v>0</v>
          </cell>
        </row>
        <row r="3785">
          <cell r="C3785" t="str">
            <v>VASSOURA MECANICA REBOCAVEL C/ ESCOVA CILINDRICA LARGURA = 2,44M - CHI DIURNO</v>
          </cell>
          <cell r="D3785" t="str">
            <v>CHI</v>
          </cell>
          <cell r="E3785">
            <v>3.09</v>
          </cell>
          <cell r="F3785">
            <v>0</v>
          </cell>
          <cell r="G3785">
            <v>3.09</v>
          </cell>
          <cell r="H3785">
            <v>0</v>
          </cell>
        </row>
        <row r="3786">
          <cell r="C3786" t="str">
            <v>VASSOURA MECANICA REBOCAVEL C/ ESCOVA CILINDRICA LARGURA DE VARRIMENTO = 2,44M - MANUTENCAO</v>
          </cell>
          <cell r="D3786" t="str">
            <v>CH</v>
          </cell>
          <cell r="E3786">
            <v>1.03</v>
          </cell>
          <cell r="F3786">
            <v>0</v>
          </cell>
          <cell r="G3786">
            <v>1.03</v>
          </cell>
          <cell r="H3786">
            <v>0</v>
          </cell>
        </row>
        <row r="3787">
          <cell r="C3787" t="str">
            <v>VASSOURA MEC REBOCAVEL LARG DE TRAB 2,44M (CI) EXCL OPERADOR</v>
          </cell>
          <cell r="D3787" t="str">
            <v>CH</v>
          </cell>
          <cell r="E3787">
            <v>6.29</v>
          </cell>
          <cell r="F3787">
            <v>0</v>
          </cell>
          <cell r="G3787">
            <v>6.29</v>
          </cell>
          <cell r="H3787">
            <v>0</v>
          </cell>
        </row>
        <row r="3788">
          <cell r="C3788" t="str">
            <v>VASSOURA MEC REBOCAVEL LARGURA DE TRABALHO 2,66M (CP) EXCL OPERADOR</v>
          </cell>
          <cell r="D3788" t="str">
            <v>CH</v>
          </cell>
          <cell r="E3788">
            <v>8.99</v>
          </cell>
          <cell r="F3788">
            <v>0</v>
          </cell>
          <cell r="G3788">
            <v>8.99</v>
          </cell>
          <cell r="H3788">
            <v>0</v>
          </cell>
        </row>
        <row r="3789">
          <cell r="C3789" t="str">
            <v>AQUECEDOR DE FLUIDO</v>
          </cell>
          <cell r="E3789" t="str">
            <v/>
          </cell>
          <cell r="F3789" t="str">
            <v/>
          </cell>
          <cell r="G3789" t="str">
            <v/>
          </cell>
        </row>
        <row r="3790">
          <cell r="C3790" t="str">
            <v>CUSTOS C/MATRIAL - AQUECEDOR DE FLUIDO TERMICO C/CALDEIRA</v>
          </cell>
          <cell r="D3790" t="str">
            <v>CH</v>
          </cell>
          <cell r="E3790">
            <v>2.88</v>
          </cell>
          <cell r="F3790">
            <v>0</v>
          </cell>
          <cell r="G3790">
            <v>2.88</v>
          </cell>
          <cell r="H3790">
            <v>0</v>
          </cell>
        </row>
        <row r="3791">
          <cell r="C3791" t="str">
            <v>AQUECEDOR DE FLUIDO TERMICO C/CALDEIRA - CHP</v>
          </cell>
          <cell r="D3791" t="str">
            <v>CHP</v>
          </cell>
          <cell r="E3791">
            <v>10.81</v>
          </cell>
          <cell r="F3791">
            <v>0</v>
          </cell>
          <cell r="G3791">
            <v>10.81</v>
          </cell>
          <cell r="H3791">
            <v>0</v>
          </cell>
        </row>
        <row r="3792">
          <cell r="C3792" t="str">
            <v>DEPRECIAO E JUROS - AQUECEDOR DE FLUIDO TERMICO C/CALDEIRA</v>
          </cell>
          <cell r="D3792" t="str">
            <v>CH</v>
          </cell>
          <cell r="E3792">
            <v>5.41</v>
          </cell>
          <cell r="F3792">
            <v>0</v>
          </cell>
          <cell r="G3792">
            <v>5.41</v>
          </cell>
          <cell r="H3792">
            <v>0</v>
          </cell>
        </row>
        <row r="3793">
          <cell r="C3793" t="str">
            <v>MANUTENCAO - AQUECEDOR DE FLUIDO TERMICO C/CALDEIRA</v>
          </cell>
          <cell r="D3793" t="str">
            <v>CH</v>
          </cell>
          <cell r="E3793">
            <v>2.52</v>
          </cell>
          <cell r="F3793">
            <v>0</v>
          </cell>
          <cell r="G3793">
            <v>2.52</v>
          </cell>
          <cell r="H3793">
            <v>0</v>
          </cell>
        </row>
        <row r="3794">
          <cell r="C3794" t="str">
            <v>EQUIPAMENTO PARA LAMA ASFALTICA</v>
          </cell>
          <cell r="E3794" t="str">
            <v/>
          </cell>
          <cell r="F3794" t="str">
            <v/>
          </cell>
          <cell r="G3794" t="str">
            <v/>
          </cell>
        </row>
        <row r="3795">
          <cell r="C3795" t="str">
            <v>EQUIPAMENTO PARA LAMA ASFALTICA COM SILO DE AGREGADO 6M3, DOSADOR DE CIMENTO, MONTADO SOBRE CAMINHAO - DEPRECIACAO E JUROS</v>
          </cell>
          <cell r="D3795" t="str">
            <v>CH</v>
          </cell>
          <cell r="E3795">
            <v>43.26</v>
          </cell>
          <cell r="F3795">
            <v>0</v>
          </cell>
          <cell r="G3795">
            <v>43.26</v>
          </cell>
          <cell r="H3795">
            <v>0</v>
          </cell>
        </row>
        <row r="3796">
          <cell r="C3796" t="str">
            <v>EQUIPAMENTO PARA LAMA ASFALTICA COM SILO DE AGREGADO 6M3, DOSADOR DE CIMENTO, A SER MONTADO SOBRE CAMINHAO (NAO INCLUI O CAMINHAO) - CUSTO HORARIO DE MANUTENCAO</v>
          </cell>
          <cell r="D3796" t="str">
            <v>CH</v>
          </cell>
          <cell r="E3796">
            <v>19.5</v>
          </cell>
          <cell r="F3796">
            <v>0</v>
          </cell>
          <cell r="G3796">
            <v>19.5</v>
          </cell>
          <cell r="H3796">
            <v>0</v>
          </cell>
        </row>
        <row r="3797">
          <cell r="C3797" t="str">
            <v>EQUIPAMENTO PARA LAMA ASFALTICA COM SILO DE AGREGADO 6M3, DOSADOR DE CIMENTO, A SER MONTADO SOBRE CAMINHAO (NAO INCLUI O CAMINHAO) - CUSTO HORARIO DE MATERIAIS NA OPERACAO</v>
          </cell>
          <cell r="D3797" t="str">
            <v>CH</v>
          </cell>
          <cell r="E3797">
            <v>52.53</v>
          </cell>
          <cell r="F3797">
            <v>0</v>
          </cell>
          <cell r="G3797">
            <v>52.53</v>
          </cell>
          <cell r="H3797">
            <v>0</v>
          </cell>
        </row>
        <row r="3798">
          <cell r="C3798" t="str">
            <v>EQUIPAMENTO PARA LAMA ASFALTICA COM SILO DE AGREGADO 6M3, DOSADOR DE CIMENTO, A SER MONTADO SOBRE CAMINHAO (NAO INCLUI O CAMINHAO) - MAO DE OBRA DIURNA NA OPERACAO</v>
          </cell>
          <cell r="D3798" t="str">
            <v>CH</v>
          </cell>
          <cell r="E3798">
            <v>0</v>
          </cell>
          <cell r="F3798">
            <v>11</v>
          </cell>
          <cell r="G3798">
            <v>11</v>
          </cell>
          <cell r="H3798">
            <v>1</v>
          </cell>
        </row>
        <row r="3799">
          <cell r="C3799" t="str">
            <v>EQUIPAMENTO PARA LAMA ASFALTICA COM SILO DE AGREGADO 6M3, DOSADOR DE CIMENTO, MONTADO SOBRE CAMINHAO - MAO DE OBRA NOTURNA NA OPERACAO</v>
          </cell>
          <cell r="D3799" t="str">
            <v>CH</v>
          </cell>
          <cell r="E3799">
            <v>0</v>
          </cell>
          <cell r="F3799">
            <v>13.2</v>
          </cell>
          <cell r="G3799">
            <v>13.2</v>
          </cell>
          <cell r="H3799">
            <v>1.2</v>
          </cell>
        </row>
        <row r="3800">
          <cell r="C3800" t="str">
            <v>EQUIPAMENTO PARA LAMA ASFALTICA COM SILO DE AGREGADO 6M3, DOSADOR DE CIMENTO, A SER MONTADO SOBRE CAMINHAO (NAO INCLUI O CAMINHAO) - CUSTO HORARIO PRODUTIVO DIURNO</v>
          </cell>
          <cell r="D3800" t="str">
            <v>CHP</v>
          </cell>
          <cell r="E3800">
            <v>115.29</v>
          </cell>
          <cell r="F3800">
            <v>11</v>
          </cell>
          <cell r="G3800">
            <v>126.29</v>
          </cell>
          <cell r="H3800">
            <v>1</v>
          </cell>
        </row>
        <row r="3801">
          <cell r="C3801" t="str">
            <v>EQUIPAMENTO PARA LAMA ASFALTICA COM SILO DE AGREGADO 6M3, DOSADOR DE CIMENTO, A SER MONTADO SOBRE CAMINHAO (NAO INCLUI O CAMINHAO) - CUSTO HORARIO PRODUTIVO NOTURNO</v>
          </cell>
          <cell r="D3801" t="str">
            <v>CHP - N</v>
          </cell>
          <cell r="E3801">
            <v>115.29</v>
          </cell>
          <cell r="F3801">
            <v>13.2</v>
          </cell>
          <cell r="G3801">
            <v>128.49</v>
          </cell>
          <cell r="H3801">
            <v>1.2</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19"/>
  <sheetViews>
    <sheetView tabSelected="1" zoomScaleNormal="100" workbookViewId="0">
      <selection activeCell="O6" sqref="O6"/>
    </sheetView>
  </sheetViews>
  <sheetFormatPr defaultRowHeight="15" x14ac:dyDescent="0.25"/>
  <cols>
    <col min="1" max="1" width="4.7109375" style="40" customWidth="1"/>
    <col min="2" max="2" width="42.7109375" style="41" customWidth="1"/>
    <col min="3" max="3" width="10.42578125" style="19" customWidth="1"/>
    <col min="4" max="4" width="12.28515625" style="20" customWidth="1"/>
    <col min="5" max="5" width="9.5703125" style="44" customWidth="1"/>
    <col min="6" max="6" width="12.28515625" style="20" customWidth="1"/>
    <col min="7" max="7" width="10" style="44" customWidth="1"/>
    <col min="8" max="8" width="12.28515625" style="20" customWidth="1"/>
    <col min="9" max="9" width="8.28515625" style="44" bestFit="1" customWidth="1"/>
    <col min="10" max="10" width="12.28515625" style="20" customWidth="1"/>
    <col min="11" max="11" width="8.28515625" style="44" bestFit="1" customWidth="1"/>
    <col min="12" max="12" width="12.28515625" style="20" customWidth="1"/>
    <col min="13" max="13" width="8.28515625" style="44" bestFit="1" customWidth="1"/>
    <col min="14" max="14" width="12.28515625" style="20" customWidth="1"/>
    <col min="15" max="15" width="8.28515625" style="44" bestFit="1" customWidth="1"/>
    <col min="16" max="16" width="12.85546875" style="19" customWidth="1"/>
    <col min="17" max="17" width="8.28515625" style="44" bestFit="1" customWidth="1"/>
    <col min="18" max="18" width="12.85546875" style="19" customWidth="1"/>
    <col min="19" max="19" width="8.42578125" style="44" bestFit="1" customWidth="1"/>
    <col min="20" max="20" width="12.85546875" style="19" customWidth="1"/>
    <col min="21" max="21" width="8.42578125" style="44" bestFit="1" customWidth="1"/>
    <col min="22" max="22" width="12.85546875" style="19" customWidth="1"/>
    <col min="23" max="23" width="9.42578125" style="44" bestFit="1" customWidth="1"/>
    <col min="24" max="24" width="12.85546875" style="19" customWidth="1"/>
    <col min="25" max="25" width="9.28515625" style="44" customWidth="1"/>
    <col min="26" max="26" width="13.42578125" style="19" customWidth="1"/>
    <col min="27" max="27" width="9.42578125" style="44" customWidth="1"/>
    <col min="28" max="28" width="14.42578125" style="36" bestFit="1" customWidth="1"/>
    <col min="29" max="29" width="13.5703125" style="21" customWidth="1"/>
    <col min="30" max="30" width="13.42578125" style="50" bestFit="1" customWidth="1"/>
    <col min="31" max="31" width="14.42578125" style="18" bestFit="1" customWidth="1"/>
    <col min="32" max="32" width="11.42578125" style="17" customWidth="1"/>
    <col min="33" max="33" width="11.42578125" style="16" customWidth="1"/>
    <col min="34" max="34" width="15" customWidth="1"/>
  </cols>
  <sheetData>
    <row r="1" spans="1:33" x14ac:dyDescent="0.25">
      <c r="A1" s="22"/>
      <c r="B1" s="23"/>
      <c r="C1" s="24"/>
      <c r="D1" s="25"/>
      <c r="E1" s="45"/>
      <c r="F1" s="25"/>
      <c r="G1" s="45"/>
      <c r="H1" s="27"/>
      <c r="I1" s="42"/>
      <c r="J1" s="27"/>
      <c r="K1" s="42"/>
      <c r="L1" s="27"/>
      <c r="M1" s="42"/>
      <c r="N1" s="25"/>
      <c r="O1" s="42"/>
      <c r="P1" s="26"/>
      <c r="Q1" s="42"/>
      <c r="R1" s="26"/>
      <c r="S1" s="42"/>
      <c r="T1" s="26"/>
      <c r="U1" s="42"/>
      <c r="V1" s="26"/>
      <c r="W1" s="42"/>
      <c r="X1" s="26"/>
      <c r="Y1" s="42"/>
      <c r="Z1" s="26"/>
      <c r="AA1" s="42"/>
      <c r="AB1" s="15"/>
    </row>
    <row r="2" spans="1:33" ht="16.5" thickBot="1" x14ac:dyDescent="0.3">
      <c r="A2" s="312"/>
      <c r="B2" s="313"/>
      <c r="C2" s="313"/>
      <c r="D2" s="313"/>
      <c r="E2" s="313"/>
      <c r="F2" s="313"/>
      <c r="G2" s="313"/>
      <c r="H2" s="313"/>
      <c r="I2" s="313"/>
      <c r="J2" s="313"/>
      <c r="K2" s="313"/>
      <c r="L2" s="313"/>
      <c r="M2" s="313"/>
      <c r="N2" s="313"/>
      <c r="O2" s="313"/>
      <c r="P2" s="313"/>
      <c r="Q2" s="313"/>
      <c r="R2" s="101"/>
      <c r="S2" s="101"/>
      <c r="T2" s="101"/>
      <c r="U2" s="101"/>
      <c r="V2" s="101"/>
      <c r="W2" s="101"/>
      <c r="X2" s="101"/>
      <c r="Y2" s="101"/>
      <c r="Z2" s="101"/>
    </row>
    <row r="3" spans="1:33" x14ac:dyDescent="0.25">
      <c r="A3" s="314"/>
      <c r="B3" s="316"/>
      <c r="C3" s="316"/>
      <c r="D3" s="316"/>
      <c r="E3" s="316"/>
      <c r="F3" s="316"/>
      <c r="G3" s="102"/>
      <c r="H3" s="103"/>
      <c r="I3" s="104"/>
      <c r="J3" s="104"/>
      <c r="K3" s="104"/>
      <c r="L3" s="104"/>
      <c r="M3" s="104"/>
      <c r="N3" s="156"/>
      <c r="O3" s="157"/>
      <c r="P3" s="158"/>
      <c r="Q3" s="157"/>
      <c r="R3" s="159"/>
      <c r="S3" s="159"/>
      <c r="T3" s="159"/>
      <c r="U3" s="159"/>
      <c r="V3" s="159"/>
      <c r="W3" s="159"/>
      <c r="X3" s="158"/>
      <c r="Y3" s="157"/>
      <c r="Z3" s="104"/>
      <c r="AA3" s="104"/>
      <c r="AB3" s="103"/>
      <c r="AC3" s="105"/>
    </row>
    <row r="4" spans="1:33" x14ac:dyDescent="0.25">
      <c r="A4" s="315"/>
      <c r="B4" s="317"/>
      <c r="C4" s="317"/>
      <c r="D4" s="317"/>
      <c r="E4" s="317"/>
      <c r="F4" s="317"/>
      <c r="G4" s="107" t="s">
        <v>1463</v>
      </c>
      <c r="H4" s="108" t="s">
        <v>2298</v>
      </c>
      <c r="I4" s="109"/>
      <c r="J4" s="109"/>
      <c r="K4" s="109"/>
      <c r="L4" s="109"/>
      <c r="M4" s="109"/>
      <c r="R4" s="106"/>
      <c r="S4" s="106"/>
      <c r="T4" s="106"/>
      <c r="U4" s="106"/>
      <c r="V4" s="106"/>
      <c r="W4" s="106"/>
      <c r="Z4" s="109"/>
      <c r="AA4" s="109"/>
      <c r="AB4" s="107" t="s">
        <v>2243</v>
      </c>
      <c r="AC4" s="110" t="s">
        <v>1069</v>
      </c>
    </row>
    <row r="5" spans="1:33" x14ac:dyDescent="0.25">
      <c r="A5" s="111"/>
      <c r="B5" s="317"/>
      <c r="C5" s="317"/>
      <c r="D5" s="317"/>
      <c r="E5" s="317"/>
      <c r="F5" s="317"/>
      <c r="G5" s="107" t="s">
        <v>1464</v>
      </c>
      <c r="H5" s="170" t="str">
        <f>+PLANILHA_SINTÉTICA!H4</f>
        <v>MARINGÁ - PR</v>
      </c>
      <c r="I5" s="109"/>
      <c r="J5" s="109"/>
      <c r="K5" s="109"/>
      <c r="L5" s="109"/>
      <c r="M5" s="109"/>
      <c r="R5" s="106"/>
      <c r="S5" s="106"/>
      <c r="T5" s="106"/>
      <c r="U5" s="106"/>
      <c r="V5" s="106"/>
      <c r="W5" s="106"/>
      <c r="Z5" s="109"/>
      <c r="AA5" s="109"/>
      <c r="AB5" s="107" t="s">
        <v>1465</v>
      </c>
      <c r="AC5" s="112"/>
    </row>
    <row r="6" spans="1:33" x14ac:dyDescent="0.25">
      <c r="A6" s="113"/>
      <c r="B6" s="318"/>
      <c r="C6" s="318"/>
      <c r="D6" s="318"/>
      <c r="E6" s="318"/>
      <c r="F6" s="318"/>
      <c r="G6" s="107" t="s">
        <v>1868</v>
      </c>
      <c r="H6" s="108"/>
      <c r="I6" s="109"/>
      <c r="J6" s="109"/>
      <c r="K6" s="109"/>
      <c r="L6" s="109"/>
      <c r="M6" s="109"/>
      <c r="R6" s="106"/>
      <c r="S6" s="106"/>
      <c r="T6" s="106"/>
      <c r="U6" s="106"/>
      <c r="V6" s="106"/>
      <c r="W6" s="106"/>
      <c r="Z6" s="109"/>
      <c r="AA6" s="109"/>
      <c r="AB6" s="107" t="s">
        <v>2252</v>
      </c>
      <c r="AC6" s="114"/>
    </row>
    <row r="7" spans="1:33" ht="15.75" thickBot="1" x14ac:dyDescent="0.3">
      <c r="A7" s="113"/>
      <c r="B7" s="318"/>
      <c r="C7" s="318"/>
      <c r="D7" s="318"/>
      <c r="E7" s="318"/>
      <c r="F7" s="318"/>
      <c r="G7" s="107"/>
      <c r="H7" s="108"/>
      <c r="I7" s="109"/>
      <c r="J7" s="109"/>
      <c r="K7" s="109"/>
      <c r="L7" s="109"/>
      <c r="M7" s="109"/>
      <c r="R7" s="106"/>
      <c r="S7" s="106"/>
      <c r="T7" s="106"/>
      <c r="U7" s="106"/>
      <c r="V7" s="106"/>
      <c r="W7" s="106"/>
      <c r="Z7" s="109"/>
      <c r="AA7" s="109"/>
      <c r="AB7" s="107"/>
      <c r="AC7" s="114"/>
    </row>
    <row r="8" spans="1:33" ht="15.75" thickBot="1" x14ac:dyDescent="0.3">
      <c r="A8" s="113"/>
      <c r="B8" s="319"/>
      <c r="C8" s="319"/>
      <c r="D8" s="319"/>
      <c r="E8" s="319"/>
      <c r="F8" s="319"/>
      <c r="G8" s="115"/>
      <c r="H8" s="115"/>
      <c r="I8" s="115"/>
      <c r="J8" s="115"/>
      <c r="K8" s="115"/>
      <c r="L8" s="115"/>
      <c r="M8" s="115"/>
      <c r="R8" s="106"/>
      <c r="S8" s="106"/>
      <c r="T8" s="106"/>
      <c r="U8" s="106"/>
      <c r="V8" s="106"/>
      <c r="W8" s="106"/>
      <c r="Z8" s="115"/>
      <c r="AA8" s="115"/>
      <c r="AB8" s="116" t="s">
        <v>1869</v>
      </c>
      <c r="AC8" s="160"/>
    </row>
    <row r="9" spans="1:33" x14ac:dyDescent="0.25">
      <c r="A9" s="117"/>
      <c r="B9" s="320" t="s">
        <v>1872</v>
      </c>
      <c r="C9" s="118"/>
      <c r="D9" s="323">
        <v>30</v>
      </c>
      <c r="E9" s="325" t="s">
        <v>1466</v>
      </c>
      <c r="F9" s="323">
        <v>60</v>
      </c>
      <c r="G9" s="329" t="s">
        <v>1466</v>
      </c>
      <c r="H9" s="323">
        <v>90</v>
      </c>
      <c r="I9" s="325" t="s">
        <v>1466</v>
      </c>
      <c r="J9" s="323">
        <v>120</v>
      </c>
      <c r="K9" s="329" t="s">
        <v>1466</v>
      </c>
      <c r="L9" s="323">
        <v>150</v>
      </c>
      <c r="M9" s="325" t="s">
        <v>1466</v>
      </c>
      <c r="N9" s="323">
        <v>180</v>
      </c>
      <c r="O9" s="325" t="s">
        <v>1466</v>
      </c>
      <c r="P9" s="323">
        <v>210</v>
      </c>
      <c r="Q9" s="325" t="s">
        <v>1466</v>
      </c>
      <c r="R9" s="323">
        <v>240</v>
      </c>
      <c r="S9" s="325" t="s">
        <v>1466</v>
      </c>
      <c r="T9" s="323">
        <v>270</v>
      </c>
      <c r="U9" s="325" t="s">
        <v>1466</v>
      </c>
      <c r="V9" s="323">
        <v>300</v>
      </c>
      <c r="W9" s="325" t="s">
        <v>1466</v>
      </c>
      <c r="X9" s="323">
        <v>330</v>
      </c>
      <c r="Y9" s="325" t="s">
        <v>1466</v>
      </c>
      <c r="Z9" s="323">
        <v>360</v>
      </c>
      <c r="AA9" s="329" t="s">
        <v>1466</v>
      </c>
      <c r="AB9" s="119" t="s">
        <v>1871</v>
      </c>
      <c r="AC9" s="120" t="s">
        <v>1871</v>
      </c>
    </row>
    <row r="10" spans="1:33" x14ac:dyDescent="0.25">
      <c r="A10" s="121" t="s">
        <v>2245</v>
      </c>
      <c r="B10" s="321"/>
      <c r="C10" s="122" t="s">
        <v>1873</v>
      </c>
      <c r="D10" s="324"/>
      <c r="E10" s="326"/>
      <c r="F10" s="324"/>
      <c r="G10" s="330"/>
      <c r="H10" s="324"/>
      <c r="I10" s="326"/>
      <c r="J10" s="324"/>
      <c r="K10" s="330"/>
      <c r="L10" s="324"/>
      <c r="M10" s="326"/>
      <c r="N10" s="324"/>
      <c r="O10" s="326"/>
      <c r="P10" s="324"/>
      <c r="Q10" s="326"/>
      <c r="R10" s="324"/>
      <c r="S10" s="326"/>
      <c r="T10" s="324"/>
      <c r="U10" s="326"/>
      <c r="V10" s="324"/>
      <c r="W10" s="326"/>
      <c r="X10" s="324"/>
      <c r="Y10" s="326"/>
      <c r="Z10" s="324"/>
      <c r="AA10" s="330"/>
      <c r="AB10" s="123" t="s">
        <v>1874</v>
      </c>
      <c r="AC10" s="124" t="s">
        <v>1875</v>
      </c>
    </row>
    <row r="11" spans="1:33" ht="15.75" thickBot="1" x14ac:dyDescent="0.3">
      <c r="A11" s="125"/>
      <c r="B11" s="322"/>
      <c r="C11" s="126"/>
      <c r="D11" s="324"/>
      <c r="E11" s="327"/>
      <c r="F11" s="324"/>
      <c r="G11" s="331"/>
      <c r="H11" s="324"/>
      <c r="I11" s="327"/>
      <c r="J11" s="324"/>
      <c r="K11" s="331"/>
      <c r="L11" s="328"/>
      <c r="M11" s="327"/>
      <c r="N11" s="328"/>
      <c r="O11" s="327"/>
      <c r="P11" s="328"/>
      <c r="Q11" s="327"/>
      <c r="R11" s="328"/>
      <c r="S11" s="327"/>
      <c r="T11" s="328"/>
      <c r="U11" s="327"/>
      <c r="V11" s="328"/>
      <c r="W11" s="327"/>
      <c r="X11" s="328"/>
      <c r="Y11" s="327"/>
      <c r="Z11" s="328"/>
      <c r="AA11" s="331"/>
      <c r="AB11" s="127" t="s">
        <v>1876</v>
      </c>
      <c r="AC11" s="128" t="s">
        <v>1877</v>
      </c>
    </row>
    <row r="12" spans="1:33" x14ac:dyDescent="0.25">
      <c r="A12" s="129">
        <v>1</v>
      </c>
      <c r="B12" s="187" t="s">
        <v>1526</v>
      </c>
      <c r="C12" s="310"/>
      <c r="D12" s="194"/>
      <c r="E12" s="131"/>
      <c r="F12" s="194"/>
      <c r="G12" s="131"/>
      <c r="H12" s="194"/>
      <c r="I12" s="131"/>
      <c r="J12" s="194"/>
      <c r="K12" s="131"/>
      <c r="L12" s="194"/>
      <c r="M12" s="131"/>
      <c r="N12" s="194"/>
      <c r="O12" s="131"/>
      <c r="P12" s="194"/>
      <c r="Q12" s="131"/>
      <c r="R12" s="194"/>
      <c r="S12" s="131"/>
      <c r="T12" s="194"/>
      <c r="U12" s="131"/>
      <c r="V12" s="194"/>
      <c r="W12" s="131"/>
      <c r="X12" s="194"/>
      <c r="Y12" s="131"/>
      <c r="Z12" s="194"/>
      <c r="AA12" s="131"/>
      <c r="AB12" s="130">
        <f>+AC12*(1+AC8)</f>
        <v>0</v>
      </c>
      <c r="AC12" s="135">
        <f>+PLANILHA_SINTÉTICA!O9</f>
        <v>0</v>
      </c>
      <c r="AD12" s="161"/>
      <c r="AE12" s="161">
        <f>+Z12+X12+V12+T12+R12+P12+N12+L12+J12+H12+F12+D12</f>
        <v>0</v>
      </c>
      <c r="AF12" s="161">
        <f>+AE12-AB12</f>
        <v>0</v>
      </c>
      <c r="AG12" s="16">
        <f>+AA12+Y12+W12+U12+S12+Q12+O12+M12+K12+I12+G12+E12</f>
        <v>0</v>
      </c>
    </row>
    <row r="13" spans="1:33" x14ac:dyDescent="0.25">
      <c r="A13" s="129">
        <v>2</v>
      </c>
      <c r="B13" s="187" t="s">
        <v>1745</v>
      </c>
      <c r="C13" s="311"/>
      <c r="D13" s="192"/>
      <c r="E13" s="134"/>
      <c r="F13" s="192"/>
      <c r="G13" s="134"/>
      <c r="H13" s="192"/>
      <c r="I13" s="134"/>
      <c r="J13" s="192"/>
      <c r="K13" s="134"/>
      <c r="L13" s="192"/>
      <c r="M13" s="134"/>
      <c r="N13" s="192"/>
      <c r="O13" s="134"/>
      <c r="P13" s="192"/>
      <c r="Q13" s="134"/>
      <c r="R13" s="192"/>
      <c r="S13" s="134"/>
      <c r="T13" s="192"/>
      <c r="U13" s="134"/>
      <c r="V13" s="192"/>
      <c r="W13" s="134"/>
      <c r="X13" s="192"/>
      <c r="Y13" s="134"/>
      <c r="Z13" s="192"/>
      <c r="AA13" s="134"/>
      <c r="AB13" s="133">
        <f>+AC13*(1+AC$8)</f>
        <v>0</v>
      </c>
      <c r="AC13" s="135">
        <f>+PLANILHA_SINTÉTICA!O12</f>
        <v>0</v>
      </c>
      <c r="AD13" s="161"/>
      <c r="AE13" s="161">
        <f t="shared" ref="AE13:AE28" si="0">+Z13+X13+V13+T13+R13+P13+N13+L13+J13+H13+F13+D13</f>
        <v>0</v>
      </c>
      <c r="AF13" s="161">
        <f t="shared" ref="AF13:AF28" si="1">+AE13-AB13</f>
        <v>0</v>
      </c>
      <c r="AG13" s="16">
        <f t="shared" ref="AG13:AG28" si="2">+AA13+Y13+W13+U13+S13+Q13+O13+M13+K13+I13+G13+E13</f>
        <v>0</v>
      </c>
    </row>
    <row r="14" spans="1:33" x14ac:dyDescent="0.25">
      <c r="A14" s="129">
        <v>3</v>
      </c>
      <c r="B14" s="187" t="s">
        <v>2230</v>
      </c>
      <c r="C14" s="311"/>
      <c r="D14" s="192"/>
      <c r="E14" s="134"/>
      <c r="F14" s="192"/>
      <c r="G14" s="134"/>
      <c r="H14" s="192"/>
      <c r="I14" s="134"/>
      <c r="J14" s="192"/>
      <c r="K14" s="134"/>
      <c r="L14" s="192"/>
      <c r="M14" s="134"/>
      <c r="N14" s="192"/>
      <c r="O14" s="134"/>
      <c r="P14" s="192"/>
      <c r="Q14" s="134"/>
      <c r="R14" s="192"/>
      <c r="S14" s="134"/>
      <c r="T14" s="192"/>
      <c r="U14" s="134"/>
      <c r="V14" s="192"/>
      <c r="W14" s="134"/>
      <c r="X14" s="192"/>
      <c r="Y14" s="134"/>
      <c r="Z14" s="192"/>
      <c r="AA14" s="134"/>
      <c r="AB14" s="133">
        <f t="shared" ref="AB14:AB28" si="3">+AC14*(1+AC$8)</f>
        <v>0</v>
      </c>
      <c r="AC14" s="135">
        <f>+PLANILHA_SINTÉTICA!O21</f>
        <v>0</v>
      </c>
      <c r="AD14" s="161"/>
      <c r="AE14" s="161">
        <f t="shared" si="0"/>
        <v>0</v>
      </c>
      <c r="AF14" s="161">
        <f t="shared" si="1"/>
        <v>0</v>
      </c>
      <c r="AG14" s="16">
        <f t="shared" si="2"/>
        <v>0</v>
      </c>
    </row>
    <row r="15" spans="1:33" x14ac:dyDescent="0.25">
      <c r="A15" s="129">
        <v>4</v>
      </c>
      <c r="B15" s="187" t="s">
        <v>2235</v>
      </c>
      <c r="C15" s="311"/>
      <c r="D15" s="192"/>
      <c r="E15" s="134"/>
      <c r="F15" s="192"/>
      <c r="G15" s="134"/>
      <c r="H15" s="192"/>
      <c r="I15" s="134"/>
      <c r="J15" s="192"/>
      <c r="K15" s="134"/>
      <c r="L15" s="192"/>
      <c r="M15" s="134"/>
      <c r="N15" s="192"/>
      <c r="O15" s="134"/>
      <c r="P15" s="192"/>
      <c r="Q15" s="134"/>
      <c r="R15" s="192"/>
      <c r="S15" s="134"/>
      <c r="T15" s="192"/>
      <c r="U15" s="134"/>
      <c r="V15" s="192"/>
      <c r="W15" s="134"/>
      <c r="X15" s="192"/>
      <c r="Y15" s="134"/>
      <c r="Z15" s="192"/>
      <c r="AA15" s="134"/>
      <c r="AB15" s="133">
        <f t="shared" si="3"/>
        <v>0</v>
      </c>
      <c r="AC15" s="135">
        <f>+PLANILHA_SINTÉTICA!O31</f>
        <v>0</v>
      </c>
      <c r="AD15" s="161"/>
      <c r="AE15" s="161">
        <f t="shared" si="0"/>
        <v>0</v>
      </c>
      <c r="AF15" s="161">
        <f t="shared" si="1"/>
        <v>0</v>
      </c>
      <c r="AG15" s="16">
        <f t="shared" si="2"/>
        <v>0</v>
      </c>
    </row>
    <row r="16" spans="1:33" x14ac:dyDescent="0.25">
      <c r="A16" s="129">
        <v>5</v>
      </c>
      <c r="B16" s="187" t="s">
        <v>1763</v>
      </c>
      <c r="C16" s="311"/>
      <c r="D16" s="192"/>
      <c r="E16" s="134"/>
      <c r="F16" s="192"/>
      <c r="G16" s="134"/>
      <c r="H16" s="192"/>
      <c r="I16" s="134"/>
      <c r="J16" s="192"/>
      <c r="K16" s="134"/>
      <c r="L16" s="192"/>
      <c r="M16" s="134"/>
      <c r="N16" s="192"/>
      <c r="O16" s="134"/>
      <c r="P16" s="192"/>
      <c r="Q16" s="134"/>
      <c r="R16" s="192"/>
      <c r="S16" s="134"/>
      <c r="T16" s="192"/>
      <c r="U16" s="134"/>
      <c r="V16" s="192"/>
      <c r="W16" s="134"/>
      <c r="X16" s="192"/>
      <c r="Y16" s="134"/>
      <c r="Z16" s="192"/>
      <c r="AA16" s="134"/>
      <c r="AB16" s="133">
        <f t="shared" si="3"/>
        <v>0</v>
      </c>
      <c r="AC16" s="135">
        <f>+PLANILHA_SINTÉTICA!O41</f>
        <v>0</v>
      </c>
      <c r="AD16" s="161"/>
      <c r="AE16" s="161">
        <f t="shared" si="0"/>
        <v>0</v>
      </c>
      <c r="AF16" s="161">
        <f t="shared" si="1"/>
        <v>0</v>
      </c>
      <c r="AG16" s="16">
        <f t="shared" si="2"/>
        <v>0</v>
      </c>
    </row>
    <row r="17" spans="1:33" x14ac:dyDescent="0.25">
      <c r="A17" s="129">
        <v>6</v>
      </c>
      <c r="B17" s="187" t="s">
        <v>1780</v>
      </c>
      <c r="C17" s="311"/>
      <c r="D17" s="192"/>
      <c r="E17" s="134"/>
      <c r="F17" s="192"/>
      <c r="G17" s="134"/>
      <c r="H17" s="192"/>
      <c r="I17" s="134"/>
      <c r="J17" s="192"/>
      <c r="K17" s="134"/>
      <c r="L17" s="192"/>
      <c r="M17" s="134"/>
      <c r="N17" s="192"/>
      <c r="O17" s="134"/>
      <c r="P17" s="192"/>
      <c r="Q17" s="134"/>
      <c r="R17" s="192"/>
      <c r="S17" s="134"/>
      <c r="T17" s="192"/>
      <c r="U17" s="134"/>
      <c r="V17" s="192"/>
      <c r="W17" s="134"/>
      <c r="X17" s="192"/>
      <c r="Y17" s="134"/>
      <c r="Z17" s="192"/>
      <c r="AA17" s="134"/>
      <c r="AB17" s="133">
        <f t="shared" si="3"/>
        <v>0</v>
      </c>
      <c r="AC17" s="135">
        <f>+PLANILHA_SINTÉTICA!O62</f>
        <v>0</v>
      </c>
      <c r="AD17" s="161"/>
      <c r="AE17" s="161">
        <f t="shared" si="0"/>
        <v>0</v>
      </c>
      <c r="AF17" s="161">
        <f t="shared" si="1"/>
        <v>0</v>
      </c>
      <c r="AG17" s="16">
        <f t="shared" si="2"/>
        <v>0</v>
      </c>
    </row>
    <row r="18" spans="1:33" x14ac:dyDescent="0.25">
      <c r="A18" s="129">
        <v>7</v>
      </c>
      <c r="B18" s="187" t="s">
        <v>1783</v>
      </c>
      <c r="C18" s="311"/>
      <c r="D18" s="192"/>
      <c r="E18" s="134"/>
      <c r="F18" s="192"/>
      <c r="G18" s="134"/>
      <c r="H18" s="192"/>
      <c r="I18" s="134"/>
      <c r="J18" s="192"/>
      <c r="K18" s="134"/>
      <c r="L18" s="192"/>
      <c r="M18" s="134"/>
      <c r="N18" s="192"/>
      <c r="O18" s="134"/>
      <c r="P18" s="192"/>
      <c r="Q18" s="134"/>
      <c r="R18" s="192"/>
      <c r="S18" s="134"/>
      <c r="T18" s="192"/>
      <c r="U18" s="134"/>
      <c r="V18" s="192"/>
      <c r="W18" s="134"/>
      <c r="X18" s="192"/>
      <c r="Y18" s="134"/>
      <c r="Z18" s="192"/>
      <c r="AA18" s="134"/>
      <c r="AB18" s="133">
        <f t="shared" si="3"/>
        <v>0</v>
      </c>
      <c r="AC18" s="135">
        <f>+PLANILHA_SINTÉTICA!O73</f>
        <v>0</v>
      </c>
      <c r="AD18" s="161"/>
      <c r="AE18" s="161">
        <f t="shared" si="0"/>
        <v>0</v>
      </c>
      <c r="AF18" s="161">
        <f t="shared" si="1"/>
        <v>0</v>
      </c>
      <c r="AG18" s="16">
        <f t="shared" si="2"/>
        <v>0</v>
      </c>
    </row>
    <row r="19" spans="1:33" x14ac:dyDescent="0.25">
      <c r="A19" s="129">
        <v>8</v>
      </c>
      <c r="B19" s="187" t="s">
        <v>2032</v>
      </c>
      <c r="C19" s="311"/>
      <c r="D19" s="192"/>
      <c r="E19" s="134"/>
      <c r="F19" s="192"/>
      <c r="G19" s="134"/>
      <c r="H19" s="192"/>
      <c r="I19" s="134"/>
      <c r="J19" s="192"/>
      <c r="K19" s="134"/>
      <c r="L19" s="192"/>
      <c r="M19" s="134"/>
      <c r="N19" s="192"/>
      <c r="O19" s="134"/>
      <c r="P19" s="192"/>
      <c r="Q19" s="134"/>
      <c r="R19" s="192"/>
      <c r="S19" s="134"/>
      <c r="T19" s="192"/>
      <c r="U19" s="134"/>
      <c r="V19" s="192"/>
      <c r="W19" s="134"/>
      <c r="X19" s="192"/>
      <c r="Y19" s="134"/>
      <c r="Z19" s="192"/>
      <c r="AA19" s="134"/>
      <c r="AB19" s="133">
        <f t="shared" si="3"/>
        <v>0</v>
      </c>
      <c r="AC19" s="135">
        <f>+PLANILHA_SINTÉTICA!O79</f>
        <v>0</v>
      </c>
      <c r="AD19" s="161"/>
      <c r="AE19" s="161">
        <f t="shared" si="0"/>
        <v>0</v>
      </c>
      <c r="AF19" s="161">
        <f t="shared" si="1"/>
        <v>0</v>
      </c>
      <c r="AG19" s="16">
        <f t="shared" si="2"/>
        <v>0</v>
      </c>
    </row>
    <row r="20" spans="1:33" x14ac:dyDescent="0.25">
      <c r="A20" s="129">
        <v>9</v>
      </c>
      <c r="B20" s="187" t="s">
        <v>1802</v>
      </c>
      <c r="C20" s="311"/>
      <c r="D20" s="192"/>
      <c r="E20" s="134"/>
      <c r="F20" s="192"/>
      <c r="G20" s="134"/>
      <c r="H20" s="192"/>
      <c r="I20" s="134"/>
      <c r="J20" s="192"/>
      <c r="K20" s="134"/>
      <c r="L20" s="192"/>
      <c r="M20" s="134"/>
      <c r="N20" s="192"/>
      <c r="O20" s="134"/>
      <c r="P20" s="192"/>
      <c r="Q20" s="134"/>
      <c r="R20" s="192"/>
      <c r="S20" s="134"/>
      <c r="T20" s="192"/>
      <c r="U20" s="134"/>
      <c r="V20" s="192"/>
      <c r="W20" s="134"/>
      <c r="X20" s="192"/>
      <c r="Y20" s="134"/>
      <c r="Z20" s="192"/>
      <c r="AA20" s="134"/>
      <c r="AB20" s="133">
        <f t="shared" si="3"/>
        <v>0</v>
      </c>
      <c r="AC20" s="135">
        <f>+PLANILHA_SINTÉTICA!O127</f>
        <v>0</v>
      </c>
      <c r="AD20" s="161"/>
      <c r="AE20" s="161">
        <f t="shared" si="0"/>
        <v>0</v>
      </c>
      <c r="AF20" s="161">
        <f t="shared" si="1"/>
        <v>0</v>
      </c>
      <c r="AG20" s="16">
        <f t="shared" si="2"/>
        <v>0</v>
      </c>
    </row>
    <row r="21" spans="1:33" x14ac:dyDescent="0.25">
      <c r="A21" s="129">
        <v>10</v>
      </c>
      <c r="B21" s="187" t="s">
        <v>1002</v>
      </c>
      <c r="C21" s="311"/>
      <c r="D21" s="192"/>
      <c r="E21" s="134"/>
      <c r="F21" s="192"/>
      <c r="G21" s="134"/>
      <c r="H21" s="192"/>
      <c r="I21" s="134"/>
      <c r="J21" s="192"/>
      <c r="K21" s="134"/>
      <c r="L21" s="192"/>
      <c r="M21" s="134"/>
      <c r="N21" s="192"/>
      <c r="O21" s="134"/>
      <c r="P21" s="192"/>
      <c r="Q21" s="134"/>
      <c r="R21" s="192"/>
      <c r="S21" s="134"/>
      <c r="T21" s="192"/>
      <c r="U21" s="134"/>
      <c r="V21" s="192"/>
      <c r="W21" s="134"/>
      <c r="X21" s="192"/>
      <c r="Y21" s="134"/>
      <c r="Z21" s="192"/>
      <c r="AA21" s="134"/>
      <c r="AB21" s="133">
        <f t="shared" si="3"/>
        <v>0</v>
      </c>
      <c r="AC21" s="135">
        <f>+PLANILHA_SINTÉTICA!O175</f>
        <v>0</v>
      </c>
      <c r="AD21" s="161"/>
      <c r="AE21" s="161">
        <f t="shared" si="0"/>
        <v>0</v>
      </c>
      <c r="AF21" s="161">
        <f t="shared" si="1"/>
        <v>0</v>
      </c>
      <c r="AG21" s="16">
        <f t="shared" si="2"/>
        <v>0</v>
      </c>
    </row>
    <row r="22" spans="1:33" x14ac:dyDescent="0.25">
      <c r="A22" s="129">
        <v>11</v>
      </c>
      <c r="B22" s="187" t="s">
        <v>1931</v>
      </c>
      <c r="C22" s="311"/>
      <c r="D22" s="192"/>
      <c r="E22" s="134"/>
      <c r="F22" s="192"/>
      <c r="G22" s="134"/>
      <c r="H22" s="192"/>
      <c r="I22" s="134"/>
      <c r="J22" s="192"/>
      <c r="K22" s="134"/>
      <c r="L22" s="192"/>
      <c r="M22" s="134"/>
      <c r="N22" s="192"/>
      <c r="O22" s="134"/>
      <c r="P22" s="192"/>
      <c r="Q22" s="134"/>
      <c r="R22" s="192"/>
      <c r="S22" s="134"/>
      <c r="T22" s="192"/>
      <c r="U22" s="134"/>
      <c r="V22" s="192"/>
      <c r="W22" s="134"/>
      <c r="X22" s="192"/>
      <c r="Y22" s="134"/>
      <c r="Z22" s="192"/>
      <c r="AA22" s="134"/>
      <c r="AB22" s="133">
        <f t="shared" si="3"/>
        <v>0</v>
      </c>
      <c r="AC22" s="135">
        <f>+PLANILHA_SINTÉTICA!O1205</f>
        <v>0</v>
      </c>
      <c r="AD22" s="161"/>
      <c r="AE22" s="161">
        <f t="shared" si="0"/>
        <v>0</v>
      </c>
      <c r="AF22" s="161">
        <f t="shared" si="1"/>
        <v>0</v>
      </c>
      <c r="AG22" s="16">
        <f t="shared" si="2"/>
        <v>0</v>
      </c>
    </row>
    <row r="23" spans="1:33" x14ac:dyDescent="0.25">
      <c r="A23" s="129">
        <v>12</v>
      </c>
      <c r="B23" s="187" t="s">
        <v>1046</v>
      </c>
      <c r="C23" s="311"/>
      <c r="D23" s="192"/>
      <c r="E23" s="134"/>
      <c r="F23" s="192"/>
      <c r="G23" s="134"/>
      <c r="H23" s="192"/>
      <c r="I23" s="134"/>
      <c r="J23" s="192"/>
      <c r="K23" s="134"/>
      <c r="L23" s="192"/>
      <c r="M23" s="134"/>
      <c r="N23" s="192"/>
      <c r="O23" s="134"/>
      <c r="P23" s="192"/>
      <c r="Q23" s="134"/>
      <c r="R23" s="192"/>
      <c r="S23" s="134"/>
      <c r="T23" s="192"/>
      <c r="U23" s="134"/>
      <c r="V23" s="192"/>
      <c r="W23" s="134"/>
      <c r="X23" s="192"/>
      <c r="Y23" s="134"/>
      <c r="Z23" s="192"/>
      <c r="AA23" s="134"/>
      <c r="AB23" s="133">
        <f t="shared" si="3"/>
        <v>0</v>
      </c>
      <c r="AC23" s="135">
        <f>+PLANILHA_SINTÉTICA!O1343</f>
        <v>0</v>
      </c>
      <c r="AD23" s="161"/>
      <c r="AE23" s="161">
        <f t="shared" si="0"/>
        <v>0</v>
      </c>
      <c r="AF23" s="161">
        <f t="shared" si="1"/>
        <v>0</v>
      </c>
      <c r="AG23" s="16">
        <f t="shared" si="2"/>
        <v>0</v>
      </c>
    </row>
    <row r="24" spans="1:33" x14ac:dyDescent="0.25">
      <c r="A24" s="129">
        <v>13</v>
      </c>
      <c r="B24" s="187" t="s">
        <v>1724</v>
      </c>
      <c r="C24" s="311"/>
      <c r="D24" s="192"/>
      <c r="E24" s="134"/>
      <c r="F24" s="192"/>
      <c r="G24" s="134"/>
      <c r="H24" s="192"/>
      <c r="I24" s="134"/>
      <c r="J24" s="192"/>
      <c r="K24" s="134"/>
      <c r="L24" s="192"/>
      <c r="M24" s="134"/>
      <c r="N24" s="192"/>
      <c r="O24" s="134"/>
      <c r="P24" s="192"/>
      <c r="Q24" s="134"/>
      <c r="R24" s="192"/>
      <c r="S24" s="134"/>
      <c r="T24" s="192"/>
      <c r="U24" s="134"/>
      <c r="V24" s="192"/>
      <c r="W24" s="134"/>
      <c r="X24" s="192"/>
      <c r="Y24" s="134"/>
      <c r="Z24" s="192"/>
      <c r="AA24" s="134"/>
      <c r="AB24" s="133">
        <f t="shared" si="3"/>
        <v>0</v>
      </c>
      <c r="AC24" s="135">
        <f>+PLANILHA_SINTÉTICA!O1358</f>
        <v>0</v>
      </c>
      <c r="AD24" s="161"/>
      <c r="AE24" s="161">
        <f t="shared" si="0"/>
        <v>0</v>
      </c>
      <c r="AF24" s="161">
        <f t="shared" si="1"/>
        <v>0</v>
      </c>
      <c r="AG24" s="16">
        <f t="shared" si="2"/>
        <v>0</v>
      </c>
    </row>
    <row r="25" spans="1:33" x14ac:dyDescent="0.25">
      <c r="A25" s="129">
        <v>14</v>
      </c>
      <c r="B25" s="187" t="s">
        <v>1701</v>
      </c>
      <c r="C25" s="311"/>
      <c r="D25" s="192"/>
      <c r="E25" s="134"/>
      <c r="F25" s="192"/>
      <c r="G25" s="134"/>
      <c r="H25" s="192"/>
      <c r="I25" s="134"/>
      <c r="J25" s="192"/>
      <c r="K25" s="134"/>
      <c r="L25" s="192"/>
      <c r="M25" s="134"/>
      <c r="N25" s="192"/>
      <c r="O25" s="134"/>
      <c r="P25" s="192"/>
      <c r="Q25" s="134"/>
      <c r="R25" s="192"/>
      <c r="S25" s="134"/>
      <c r="T25" s="192"/>
      <c r="U25" s="134"/>
      <c r="V25" s="192"/>
      <c r="W25" s="134"/>
      <c r="X25" s="192"/>
      <c r="Y25" s="134"/>
      <c r="Z25" s="192"/>
      <c r="AA25" s="134"/>
      <c r="AB25" s="133">
        <f t="shared" si="3"/>
        <v>0</v>
      </c>
      <c r="AC25" s="135">
        <f>+PLANILHA_SINTÉTICA!O1408</f>
        <v>0</v>
      </c>
      <c r="AD25" s="161"/>
      <c r="AE25" s="161">
        <f t="shared" si="0"/>
        <v>0</v>
      </c>
      <c r="AF25" s="161">
        <f t="shared" si="1"/>
        <v>0</v>
      </c>
      <c r="AG25" s="16">
        <f t="shared" si="2"/>
        <v>0</v>
      </c>
    </row>
    <row r="26" spans="1:33" x14ac:dyDescent="0.25">
      <c r="A26" s="129">
        <v>15</v>
      </c>
      <c r="B26" s="187" t="s">
        <v>2013</v>
      </c>
      <c r="C26" s="311"/>
      <c r="D26" s="193"/>
      <c r="E26" s="134"/>
      <c r="F26" s="193"/>
      <c r="G26" s="134"/>
      <c r="H26" s="193"/>
      <c r="I26" s="134"/>
      <c r="J26" s="193"/>
      <c r="K26" s="134"/>
      <c r="L26" s="193"/>
      <c r="M26" s="134"/>
      <c r="N26" s="193"/>
      <c r="O26" s="134"/>
      <c r="P26" s="193"/>
      <c r="Q26" s="134"/>
      <c r="R26" s="193"/>
      <c r="S26" s="134"/>
      <c r="T26" s="193"/>
      <c r="U26" s="134"/>
      <c r="V26" s="193"/>
      <c r="W26" s="134"/>
      <c r="X26" s="193"/>
      <c r="Y26" s="134"/>
      <c r="Z26" s="193"/>
      <c r="AA26" s="134"/>
      <c r="AB26" s="133">
        <f t="shared" si="3"/>
        <v>0</v>
      </c>
      <c r="AC26" s="135">
        <f>+PLANILHA_SINTÉTICA!O1430</f>
        <v>0</v>
      </c>
      <c r="AD26" s="161"/>
      <c r="AE26" s="161">
        <f t="shared" si="0"/>
        <v>0</v>
      </c>
      <c r="AF26" s="161">
        <f t="shared" si="1"/>
        <v>0</v>
      </c>
      <c r="AG26" s="16">
        <f t="shared" si="2"/>
        <v>0</v>
      </c>
    </row>
    <row r="27" spans="1:33" x14ac:dyDescent="0.25">
      <c r="A27" s="129">
        <v>16</v>
      </c>
      <c r="B27" s="187" t="s">
        <v>1003</v>
      </c>
      <c r="C27" s="311"/>
      <c r="D27" s="192"/>
      <c r="E27" s="134"/>
      <c r="F27" s="192"/>
      <c r="G27" s="134"/>
      <c r="H27" s="192"/>
      <c r="I27" s="134"/>
      <c r="J27" s="192"/>
      <c r="K27" s="134"/>
      <c r="L27" s="192"/>
      <c r="M27" s="134"/>
      <c r="N27" s="192"/>
      <c r="O27" s="134"/>
      <c r="P27" s="192"/>
      <c r="Q27" s="134"/>
      <c r="R27" s="192"/>
      <c r="S27" s="134"/>
      <c r="T27" s="192"/>
      <c r="U27" s="134"/>
      <c r="V27" s="192"/>
      <c r="W27" s="134"/>
      <c r="X27" s="192"/>
      <c r="Y27" s="134"/>
      <c r="Z27" s="192"/>
      <c r="AA27" s="134"/>
      <c r="AB27" s="133">
        <f t="shared" si="3"/>
        <v>0</v>
      </c>
      <c r="AC27" s="135">
        <f>+PLANILHA_SINTÉTICA!O1433</f>
        <v>0</v>
      </c>
      <c r="AD27" s="161"/>
      <c r="AE27" s="161">
        <f t="shared" si="0"/>
        <v>0</v>
      </c>
      <c r="AF27" s="161">
        <f t="shared" si="1"/>
        <v>0</v>
      </c>
      <c r="AG27" s="16">
        <f t="shared" si="2"/>
        <v>0</v>
      </c>
    </row>
    <row r="28" spans="1:33" x14ac:dyDescent="0.25">
      <c r="A28" s="129">
        <v>17</v>
      </c>
      <c r="B28" s="187" t="s">
        <v>2084</v>
      </c>
      <c r="C28" s="311"/>
      <c r="D28" s="192"/>
      <c r="E28" s="134"/>
      <c r="F28" s="192"/>
      <c r="G28" s="134"/>
      <c r="H28" s="192"/>
      <c r="I28" s="134"/>
      <c r="J28" s="192"/>
      <c r="K28" s="134"/>
      <c r="L28" s="192"/>
      <c r="M28" s="134"/>
      <c r="N28" s="192"/>
      <c r="O28" s="134"/>
      <c r="P28" s="192"/>
      <c r="Q28" s="134"/>
      <c r="R28" s="192"/>
      <c r="S28" s="134"/>
      <c r="T28" s="192"/>
      <c r="U28" s="134"/>
      <c r="V28" s="192"/>
      <c r="W28" s="134"/>
      <c r="X28" s="192"/>
      <c r="Y28" s="134"/>
      <c r="Z28" s="192"/>
      <c r="AA28" s="134"/>
      <c r="AB28" s="133">
        <f t="shared" si="3"/>
        <v>0</v>
      </c>
      <c r="AC28" s="135">
        <f>+PLANILHA_SINTÉTICA!O1448</f>
        <v>0</v>
      </c>
      <c r="AD28" s="161"/>
      <c r="AE28" s="161">
        <f t="shared" si="0"/>
        <v>0</v>
      </c>
      <c r="AF28" s="161">
        <f t="shared" si="1"/>
        <v>0</v>
      </c>
      <c r="AG28" s="16">
        <f t="shared" si="2"/>
        <v>0</v>
      </c>
    </row>
    <row r="29" spans="1:33" x14ac:dyDescent="0.25">
      <c r="A29" s="129"/>
      <c r="B29" s="136"/>
      <c r="C29" s="311"/>
      <c r="D29" s="191"/>
      <c r="E29" s="134"/>
      <c r="F29" s="133"/>
      <c r="G29" s="134"/>
      <c r="H29" s="133"/>
      <c r="I29" s="134"/>
      <c r="J29" s="133"/>
      <c r="K29" s="134"/>
      <c r="L29" s="133"/>
      <c r="M29" s="134"/>
      <c r="N29" s="133"/>
      <c r="O29" s="134"/>
      <c r="P29" s="133"/>
      <c r="Q29" s="134"/>
      <c r="R29" s="133"/>
      <c r="S29" s="134"/>
      <c r="T29" s="133"/>
      <c r="U29" s="134"/>
      <c r="V29" s="133"/>
      <c r="W29" s="134"/>
      <c r="X29" s="133"/>
      <c r="Y29" s="134"/>
      <c r="Z29" s="133"/>
      <c r="AA29" s="134"/>
      <c r="AB29" s="133"/>
      <c r="AC29" s="135"/>
      <c r="AD29" s="161"/>
      <c r="AF29" s="266"/>
    </row>
    <row r="30" spans="1:33" x14ac:dyDescent="0.25">
      <c r="A30" s="129"/>
      <c r="B30" s="136"/>
      <c r="C30" s="132"/>
      <c r="D30" s="191"/>
      <c r="E30" s="134"/>
      <c r="F30" s="133"/>
      <c r="G30" s="134"/>
      <c r="H30" s="133"/>
      <c r="I30" s="134"/>
      <c r="J30" s="133"/>
      <c r="K30" s="134"/>
      <c r="L30" s="133"/>
      <c r="M30" s="134"/>
      <c r="N30" s="133"/>
      <c r="O30" s="134"/>
      <c r="P30" s="133"/>
      <c r="Q30" s="134"/>
      <c r="R30" s="133"/>
      <c r="S30" s="134"/>
      <c r="T30" s="133"/>
      <c r="U30" s="134"/>
      <c r="V30" s="133"/>
      <c r="W30" s="134"/>
      <c r="X30" s="133"/>
      <c r="Y30" s="134"/>
      <c r="Z30" s="133"/>
      <c r="AA30" s="134"/>
      <c r="AB30" s="133"/>
      <c r="AC30" s="135"/>
      <c r="AD30" s="161"/>
      <c r="AE30" s="188"/>
    </row>
    <row r="31" spans="1:33" x14ac:dyDescent="0.25">
      <c r="A31" s="129"/>
      <c r="B31" s="136"/>
      <c r="C31" s="132"/>
      <c r="D31" s="133"/>
      <c r="E31" s="134"/>
      <c r="F31" s="133"/>
      <c r="G31" s="134"/>
      <c r="H31" s="133"/>
      <c r="I31" s="134"/>
      <c r="J31" s="133"/>
      <c r="K31" s="134"/>
      <c r="L31" s="133"/>
      <c r="M31" s="134"/>
      <c r="N31" s="133"/>
      <c r="O31" s="134"/>
      <c r="P31" s="133"/>
      <c r="Q31" s="134"/>
      <c r="R31" s="133"/>
      <c r="S31" s="134"/>
      <c r="T31" s="133"/>
      <c r="U31" s="134"/>
      <c r="V31" s="133"/>
      <c r="W31" s="134"/>
      <c r="X31" s="133"/>
      <c r="Y31" s="134"/>
      <c r="Z31" s="133"/>
      <c r="AA31" s="134"/>
      <c r="AB31" s="133"/>
      <c r="AC31" s="135"/>
      <c r="AD31" s="161"/>
    </row>
    <row r="32" spans="1:33" ht="15.75" thickBot="1" x14ac:dyDescent="0.3">
      <c r="A32" s="129"/>
      <c r="B32" s="136"/>
      <c r="C32" s="132"/>
      <c r="D32" s="133"/>
      <c r="E32" s="134"/>
      <c r="F32" s="133"/>
      <c r="G32" s="134"/>
      <c r="H32" s="133"/>
      <c r="I32" s="134"/>
      <c r="J32" s="133"/>
      <c r="K32" s="134"/>
      <c r="L32" s="133"/>
      <c r="M32" s="134"/>
      <c r="N32" s="133"/>
      <c r="O32" s="134"/>
      <c r="P32" s="133"/>
      <c r="Q32" s="134"/>
      <c r="R32" s="133"/>
      <c r="S32" s="134"/>
      <c r="T32" s="133"/>
      <c r="U32" s="134"/>
      <c r="V32" s="133"/>
      <c r="W32" s="134"/>
      <c r="X32" s="133"/>
      <c r="Y32" s="134"/>
      <c r="Z32" s="133"/>
      <c r="AA32" s="134"/>
      <c r="AB32" s="133"/>
      <c r="AC32" s="135"/>
      <c r="AD32" s="161"/>
    </row>
    <row r="33" spans="1:33" x14ac:dyDescent="0.25">
      <c r="A33" s="332" t="s">
        <v>1878</v>
      </c>
      <c r="B33" s="332"/>
      <c r="C33" s="137">
        <f>SUM(C12:C32)</f>
        <v>0</v>
      </c>
      <c r="D33" s="138">
        <f>SUM(D12:D32)</f>
        <v>0</v>
      </c>
      <c r="E33" s="137">
        <f>IF(F33=0,0,D33/$AC33)</f>
        <v>0</v>
      </c>
      <c r="F33" s="138">
        <f>SUM(F12:F32)</f>
        <v>0</v>
      </c>
      <c r="G33" s="137">
        <f>IF(H33=0,0,F33/$AC33)</f>
        <v>0</v>
      </c>
      <c r="H33" s="138">
        <f>SUM(H12:H32)</f>
        <v>0</v>
      </c>
      <c r="I33" s="137">
        <f>IF(J33=0,0,H33/$AC33)</f>
        <v>0</v>
      </c>
      <c r="J33" s="138">
        <f>SUM(J12:J32)</f>
        <v>0</v>
      </c>
      <c r="K33" s="137">
        <f>IF(L33=0,0,J33/$AC33)</f>
        <v>0</v>
      </c>
      <c r="L33" s="138">
        <f>SUM(L12:L32)</f>
        <v>0</v>
      </c>
      <c r="M33" s="137">
        <f>IF(N33=0,0,L33/$AC33)</f>
        <v>0</v>
      </c>
      <c r="N33" s="138">
        <f>SUM(N12:N32)</f>
        <v>0</v>
      </c>
      <c r="O33" s="137">
        <f>IF(P33=0,0,N33/$AC33)</f>
        <v>0</v>
      </c>
      <c r="P33" s="138">
        <f>SUM(P12:P32)</f>
        <v>0</v>
      </c>
      <c r="Q33" s="137">
        <f>IF(R33=0,0,P33/$AC33)</f>
        <v>0</v>
      </c>
      <c r="R33" s="138">
        <f>SUM(R12:R32)</f>
        <v>0</v>
      </c>
      <c r="S33" s="137">
        <f>IF(T33=0,0,R33/$AC33)</f>
        <v>0</v>
      </c>
      <c r="T33" s="138">
        <f>SUM(T12:T32)</f>
        <v>0</v>
      </c>
      <c r="U33" s="137">
        <f>IF(V33=0,0,T33/$AC33)</f>
        <v>0</v>
      </c>
      <c r="V33" s="138">
        <f>SUM(V12:V32)</f>
        <v>0</v>
      </c>
      <c r="W33" s="137">
        <f>IF(X33=0,0,V33/$AC33)</f>
        <v>0</v>
      </c>
      <c r="X33" s="138">
        <f>SUM(X12:X32)</f>
        <v>0</v>
      </c>
      <c r="Y33" s="137">
        <f>IF(Z33=0,0,X33/$AC33)</f>
        <v>0</v>
      </c>
      <c r="Z33" s="138">
        <f>SUM(Z12:Z32)</f>
        <v>0</v>
      </c>
      <c r="AA33" s="137">
        <f>IF(AB33=0,0,Z33/$AC33)</f>
        <v>0</v>
      </c>
      <c r="AB33" s="138">
        <f>SUM(AB12:AB32)</f>
        <v>0</v>
      </c>
      <c r="AC33" s="138">
        <f>SUM(AC12:AC32)</f>
        <v>0</v>
      </c>
      <c r="AD33" s="161"/>
    </row>
    <row r="34" spans="1:33" x14ac:dyDescent="0.25">
      <c r="A34" s="333" t="s">
        <v>1467</v>
      </c>
      <c r="B34" s="333"/>
      <c r="C34" s="139"/>
      <c r="D34" s="189"/>
      <c r="E34" s="140"/>
      <c r="F34" s="189"/>
      <c r="G34" s="140"/>
      <c r="H34" s="189"/>
      <c r="I34" s="140"/>
      <c r="J34" s="189"/>
      <c r="K34" s="140"/>
      <c r="L34" s="189"/>
      <c r="M34" s="140"/>
      <c r="N34" s="189"/>
      <c r="O34" s="140"/>
      <c r="P34" s="189"/>
      <c r="Q34" s="140"/>
      <c r="R34" s="189"/>
      <c r="S34" s="140"/>
      <c r="T34" s="189"/>
      <c r="U34" s="140"/>
      <c r="V34" s="189"/>
      <c r="W34" s="140"/>
      <c r="X34" s="189"/>
      <c r="Y34" s="140"/>
      <c r="Z34" s="189"/>
      <c r="AA34" s="140"/>
      <c r="AB34" s="190">
        <f>D34+F34+H34+J34+L34+Z34</f>
        <v>0</v>
      </c>
      <c r="AC34" s="141"/>
    </row>
    <row r="35" spans="1:33" ht="15.75" thickBot="1" x14ac:dyDescent="0.3">
      <c r="A35" s="334" t="s">
        <v>1879</v>
      </c>
      <c r="B35" s="334"/>
      <c r="C35" s="142"/>
      <c r="D35" s="143">
        <f>D34</f>
        <v>0</v>
      </c>
      <c r="E35" s="142"/>
      <c r="F35" s="143"/>
      <c r="G35" s="142"/>
      <c r="H35" s="143"/>
      <c r="I35" s="142"/>
      <c r="J35" s="143"/>
      <c r="K35" s="142"/>
      <c r="L35" s="143"/>
      <c r="M35" s="142"/>
      <c r="N35" s="143"/>
      <c r="O35" s="142"/>
      <c r="P35" s="143"/>
      <c r="Q35" s="142"/>
      <c r="R35" s="143"/>
      <c r="S35" s="142"/>
      <c r="T35" s="143"/>
      <c r="U35" s="142"/>
      <c r="V35" s="143"/>
      <c r="W35" s="142"/>
      <c r="X35" s="143"/>
      <c r="Y35" s="142"/>
      <c r="Z35" s="143"/>
      <c r="AA35" s="142"/>
      <c r="AB35" s="144"/>
      <c r="AC35" s="145"/>
      <c r="AD35" s="146"/>
      <c r="AE35" s="146"/>
      <c r="AF35" s="146"/>
      <c r="AG35" s="146"/>
    </row>
    <row r="36" spans="1:33" x14ac:dyDescent="0.25">
      <c r="A36" s="147"/>
      <c r="B36" s="148"/>
      <c r="C36" s="149"/>
      <c r="D36" s="150"/>
      <c r="E36" s="151"/>
      <c r="F36" s="150"/>
      <c r="G36" s="151"/>
      <c r="H36" s="150"/>
      <c r="I36" s="151"/>
      <c r="J36" s="150"/>
      <c r="K36" s="151"/>
      <c r="L36" s="150"/>
      <c r="M36" s="151"/>
      <c r="N36" s="150"/>
      <c r="O36" s="151"/>
      <c r="P36" s="152"/>
      <c r="Q36" s="146"/>
      <c r="R36" s="152"/>
      <c r="S36" s="106"/>
      <c r="T36" s="152"/>
      <c r="U36" s="106"/>
      <c r="V36" s="152"/>
      <c r="W36" s="106"/>
      <c r="X36" s="152"/>
      <c r="Y36" s="106"/>
      <c r="Z36" s="152"/>
      <c r="AA36" s="106"/>
      <c r="AB36" s="106"/>
      <c r="AC36" s="106"/>
      <c r="AD36" s="106"/>
      <c r="AE36" s="106"/>
      <c r="AF36" s="106"/>
      <c r="AG36" s="106"/>
    </row>
    <row r="37" spans="1:33" x14ac:dyDescent="0.25">
      <c r="A37" s="147"/>
      <c r="B37" s="335"/>
      <c r="C37" s="336"/>
      <c r="D37" s="336"/>
      <c r="E37" s="336"/>
      <c r="F37" s="336"/>
      <c r="G37" s="336"/>
      <c r="H37" s="336"/>
      <c r="I37" s="336"/>
      <c r="J37" s="336"/>
      <c r="K37" s="336"/>
      <c r="L37" s="336"/>
      <c r="M37" s="336"/>
      <c r="N37" s="336"/>
      <c r="O37" s="336"/>
      <c r="P37" s="336"/>
      <c r="Q37" s="336"/>
      <c r="R37" s="106"/>
      <c r="S37" s="106"/>
      <c r="T37" s="106"/>
      <c r="U37" s="106"/>
      <c r="V37" s="106"/>
      <c r="W37" s="106"/>
      <c r="Z37" s="106"/>
      <c r="AA37" s="106"/>
      <c r="AB37" s="106"/>
      <c r="AC37" s="106"/>
      <c r="AD37" s="106"/>
      <c r="AE37" s="106"/>
      <c r="AF37" s="106"/>
      <c r="AG37" s="106"/>
    </row>
    <row r="38" spans="1:33" x14ac:dyDescent="0.25">
      <c r="A38" s="147"/>
      <c r="B38" s="336"/>
      <c r="C38" s="336"/>
      <c r="D38" s="336"/>
      <c r="E38" s="336"/>
      <c r="F38" s="336"/>
      <c r="G38" s="336"/>
      <c r="H38" s="336"/>
      <c r="I38" s="336"/>
      <c r="J38" s="336"/>
      <c r="K38" s="336"/>
      <c r="L38" s="336"/>
      <c r="M38" s="336"/>
      <c r="N38" s="336"/>
      <c r="O38" s="336"/>
      <c r="P38" s="336"/>
      <c r="Q38" s="336"/>
      <c r="R38" s="106"/>
      <c r="S38" s="106"/>
      <c r="T38" s="106"/>
      <c r="U38" s="106"/>
      <c r="V38" s="106"/>
      <c r="W38" s="106"/>
      <c r="Z38" s="106"/>
      <c r="AA38" s="106"/>
      <c r="AB38" s="106"/>
      <c r="AC38" s="106"/>
      <c r="AD38" s="106"/>
      <c r="AE38" s="106"/>
      <c r="AF38" s="106"/>
      <c r="AG38" s="106"/>
    </row>
    <row r="39" spans="1:33" x14ac:dyDescent="0.25">
      <c r="A39" s="147"/>
      <c r="B39" s="336"/>
      <c r="C39" s="336"/>
      <c r="D39" s="336"/>
      <c r="E39" s="336"/>
      <c r="F39" s="336"/>
      <c r="G39" s="336"/>
      <c r="H39" s="336"/>
      <c r="I39" s="336"/>
      <c r="J39" s="336"/>
      <c r="K39" s="336"/>
      <c r="L39" s="336"/>
      <c r="M39" s="336"/>
      <c r="N39" s="336"/>
      <c r="O39" s="336"/>
      <c r="P39" s="336"/>
      <c r="Q39" s="336"/>
      <c r="R39" s="106"/>
      <c r="S39" s="106"/>
      <c r="T39" s="106"/>
      <c r="U39" s="106"/>
      <c r="V39" s="106"/>
      <c r="W39" s="106"/>
      <c r="Z39" s="106"/>
      <c r="AA39" s="106"/>
      <c r="AB39" s="106"/>
      <c r="AC39" s="106"/>
      <c r="AD39" s="106"/>
      <c r="AE39" s="106"/>
      <c r="AF39" s="106"/>
      <c r="AG39" s="106"/>
    </row>
    <row r="40" spans="1:33" x14ac:dyDescent="0.25">
      <c r="A40" s="147"/>
      <c r="B40" s="337"/>
      <c r="C40" s="337"/>
      <c r="D40" s="337"/>
      <c r="E40" s="337"/>
      <c r="F40" s="337"/>
      <c r="G40" s="337"/>
      <c r="H40" s="337"/>
      <c r="I40" s="337"/>
      <c r="J40" s="337"/>
      <c r="K40" s="337"/>
      <c r="L40" s="337"/>
      <c r="M40" s="337"/>
      <c r="N40" s="337"/>
      <c r="O40" s="337"/>
      <c r="P40" s="337"/>
      <c r="Q40" s="337"/>
      <c r="R40" s="106"/>
      <c r="S40" s="106"/>
      <c r="T40" s="106"/>
      <c r="U40" s="106"/>
      <c r="V40" s="106"/>
      <c r="W40" s="106"/>
      <c r="Z40" s="106"/>
      <c r="AA40" s="106"/>
      <c r="AB40" s="106"/>
      <c r="AC40" s="106"/>
      <c r="AD40" s="106"/>
      <c r="AE40" s="106"/>
      <c r="AF40" s="106"/>
      <c r="AG40" s="106"/>
    </row>
    <row r="41" spans="1:33" x14ac:dyDescent="0.25">
      <c r="A41" s="147"/>
      <c r="B41" s="337"/>
      <c r="C41" s="337"/>
      <c r="D41" s="337"/>
      <c r="E41" s="337"/>
      <c r="F41" s="337"/>
      <c r="G41" s="337"/>
      <c r="H41" s="337"/>
      <c r="I41" s="337"/>
      <c r="J41" s="337"/>
      <c r="K41" s="337"/>
      <c r="L41" s="337"/>
      <c r="M41" s="337"/>
      <c r="N41" s="337"/>
      <c r="O41" s="337"/>
      <c r="P41" s="337"/>
      <c r="Q41" s="337"/>
      <c r="R41" s="106"/>
      <c r="S41" s="106"/>
      <c r="T41" s="106"/>
      <c r="U41" s="106"/>
      <c r="V41" s="106"/>
      <c r="W41" s="106"/>
      <c r="Z41" s="106"/>
      <c r="AA41" s="106"/>
      <c r="AB41" s="106"/>
      <c r="AC41" s="106"/>
      <c r="AD41" s="106"/>
      <c r="AE41" s="106"/>
      <c r="AF41" s="106"/>
      <c r="AG41" s="106"/>
    </row>
    <row r="42" spans="1:33" x14ac:dyDescent="0.25">
      <c r="A42" s="147"/>
      <c r="B42" s="337"/>
      <c r="C42" s="337"/>
      <c r="D42" s="337"/>
      <c r="E42" s="337"/>
      <c r="F42" s="337"/>
      <c r="G42" s="337"/>
      <c r="H42" s="337"/>
      <c r="I42" s="337"/>
      <c r="J42" s="337"/>
      <c r="K42" s="337"/>
      <c r="L42" s="337"/>
      <c r="M42" s="337"/>
      <c r="N42" s="337"/>
      <c r="O42" s="337"/>
      <c r="P42" s="337"/>
      <c r="Q42" s="337"/>
      <c r="R42" s="106"/>
      <c r="S42" s="106"/>
      <c r="T42" s="106"/>
      <c r="U42" s="106"/>
      <c r="V42" s="106"/>
      <c r="W42" s="106"/>
      <c r="Z42" s="106"/>
      <c r="AA42" s="106"/>
      <c r="AB42" s="106"/>
      <c r="AC42" s="186">
        <f>+PLANILHA_SINTÉTICA!O1452</f>
        <v>0</v>
      </c>
      <c r="AD42" s="106"/>
      <c r="AE42" s="106"/>
      <c r="AF42" s="106"/>
      <c r="AG42" s="106"/>
    </row>
    <row r="43" spans="1:33" x14ac:dyDescent="0.25">
      <c r="A43" s="147"/>
      <c r="B43" s="337"/>
      <c r="C43" s="337"/>
      <c r="D43" s="337"/>
      <c r="E43" s="337"/>
      <c r="F43" s="337"/>
      <c r="G43" s="337"/>
      <c r="H43" s="337"/>
      <c r="I43" s="337"/>
      <c r="J43" s="337"/>
      <c r="K43" s="337"/>
      <c r="L43" s="337"/>
      <c r="M43" s="337"/>
      <c r="N43" s="337"/>
      <c r="O43" s="337"/>
      <c r="P43" s="337"/>
      <c r="Q43" s="337"/>
      <c r="R43" s="106"/>
      <c r="S43" s="106"/>
      <c r="T43" s="106"/>
      <c r="U43" s="106"/>
      <c r="V43" s="106"/>
      <c r="W43" s="106"/>
      <c r="Z43" s="106"/>
      <c r="AA43" s="106"/>
      <c r="AB43" s="106"/>
      <c r="AC43" s="106"/>
      <c r="AD43" s="106"/>
      <c r="AE43" s="106"/>
      <c r="AF43" s="106"/>
      <c r="AG43" s="106"/>
    </row>
    <row r="44" spans="1:33" x14ac:dyDescent="0.25">
      <c r="A44" s="147"/>
      <c r="B44" s="148"/>
      <c r="C44" s="149"/>
      <c r="D44" s="153"/>
      <c r="E44" s="154"/>
      <c r="F44" s="153"/>
      <c r="G44" s="154"/>
      <c r="H44" s="153"/>
      <c r="I44" s="154"/>
      <c r="J44" s="153"/>
      <c r="K44" s="154"/>
      <c r="L44" s="153"/>
      <c r="M44" s="154"/>
      <c r="N44" s="153"/>
      <c r="O44" s="154"/>
      <c r="P44" s="152"/>
      <c r="Q44" s="146"/>
      <c r="R44" s="106"/>
      <c r="S44" s="106"/>
      <c r="T44" s="106"/>
      <c r="U44" s="106"/>
      <c r="V44" s="106"/>
      <c r="W44" s="106"/>
      <c r="Z44" s="106"/>
      <c r="AA44" s="106"/>
      <c r="AB44" s="106"/>
      <c r="AC44" s="106"/>
      <c r="AD44" s="106"/>
      <c r="AE44" s="106"/>
      <c r="AF44" s="106"/>
      <c r="AG44" s="106"/>
    </row>
    <row r="45" spans="1:33" x14ac:dyDescent="0.25">
      <c r="A45" s="22"/>
      <c r="B45" s="23"/>
      <c r="C45" s="24"/>
      <c r="D45" s="25"/>
      <c r="E45" s="45"/>
      <c r="F45" s="25"/>
      <c r="G45" s="45"/>
      <c r="H45" s="27"/>
      <c r="I45" s="42"/>
      <c r="J45" s="27"/>
      <c r="K45" s="42"/>
      <c r="L45" s="27"/>
      <c r="M45" s="42"/>
      <c r="N45" s="25"/>
      <c r="O45" s="42"/>
      <c r="P45" s="26"/>
      <c r="Q45" s="42"/>
      <c r="R45" s="26"/>
      <c r="S45" s="42"/>
      <c r="T45" s="26"/>
      <c r="U45" s="42"/>
      <c r="V45" s="26"/>
      <c r="W45" s="42"/>
      <c r="Z45" s="26"/>
      <c r="AA45" s="42"/>
      <c r="AB45" s="26"/>
      <c r="AC45" s="42"/>
    </row>
    <row r="46" spans="1:33" x14ac:dyDescent="0.25">
      <c r="A46" s="22"/>
      <c r="B46" s="23"/>
      <c r="C46" s="24"/>
      <c r="D46" s="25"/>
      <c r="E46" s="45"/>
      <c r="F46" s="25"/>
      <c r="G46" s="45"/>
      <c r="H46" s="27"/>
      <c r="I46" s="42"/>
      <c r="J46" s="27"/>
      <c r="K46" s="42"/>
      <c r="L46" s="27"/>
      <c r="M46" s="42"/>
      <c r="N46" s="25"/>
      <c r="O46" s="42"/>
      <c r="P46" s="26"/>
      <c r="Q46" s="42"/>
      <c r="R46" s="26"/>
      <c r="S46" s="42"/>
      <c r="T46" s="26"/>
      <c r="U46" s="42"/>
      <c r="V46" s="26"/>
      <c r="W46" s="42"/>
      <c r="X46" s="26"/>
      <c r="Y46" s="42"/>
      <c r="Z46" s="26"/>
      <c r="AA46" s="42"/>
      <c r="AB46" s="15"/>
    </row>
    <row r="47" spans="1:33" x14ac:dyDescent="0.25">
      <c r="A47" s="22"/>
      <c r="B47" s="23"/>
      <c r="C47" s="24"/>
      <c r="D47" s="25"/>
      <c r="E47" s="45"/>
      <c r="F47" s="25"/>
      <c r="G47" s="45"/>
      <c r="H47" s="27"/>
      <c r="I47" s="42"/>
      <c r="J47" s="27"/>
      <c r="K47" s="42"/>
      <c r="L47" s="27"/>
      <c r="M47" s="42"/>
      <c r="N47" s="25"/>
      <c r="O47" s="42"/>
      <c r="P47" s="26"/>
      <c r="Q47" s="42"/>
      <c r="R47" s="26"/>
      <c r="S47" s="42"/>
      <c r="T47" s="26"/>
      <c r="U47" s="42"/>
      <c r="V47" s="26"/>
      <c r="W47" s="42"/>
      <c r="X47" s="26"/>
      <c r="Y47" s="42"/>
      <c r="Z47" s="26"/>
      <c r="AA47" s="42"/>
      <c r="AB47" s="15"/>
    </row>
    <row r="48" spans="1:33" x14ac:dyDescent="0.25">
      <c r="A48" s="22"/>
      <c r="B48" s="28"/>
      <c r="C48" s="24"/>
      <c r="D48" s="25"/>
      <c r="E48" s="45"/>
      <c r="F48" s="25"/>
      <c r="G48" s="45"/>
      <c r="H48" s="27"/>
      <c r="I48" s="42"/>
      <c r="J48" s="27"/>
      <c r="K48" s="42"/>
      <c r="L48" s="27"/>
      <c r="M48" s="42"/>
      <c r="N48" s="25"/>
      <c r="O48" s="42"/>
      <c r="P48" s="26"/>
      <c r="Q48" s="42"/>
      <c r="R48" s="26"/>
      <c r="S48" s="42"/>
      <c r="T48" s="26"/>
      <c r="U48" s="42"/>
      <c r="V48" s="26"/>
      <c r="W48" s="42"/>
      <c r="X48" s="26"/>
      <c r="Y48" s="42"/>
      <c r="Z48" s="26"/>
      <c r="AA48" s="42"/>
      <c r="AB48" s="15"/>
    </row>
    <row r="49" spans="1:28" x14ac:dyDescent="0.25">
      <c r="A49" s="22"/>
      <c r="B49" s="28"/>
      <c r="C49" s="24"/>
      <c r="D49" s="25"/>
      <c r="E49" s="45"/>
      <c r="F49" s="25"/>
      <c r="G49" s="45"/>
      <c r="H49" s="27"/>
      <c r="I49" s="42"/>
      <c r="J49" s="27"/>
      <c r="K49" s="42"/>
      <c r="L49" s="27"/>
      <c r="M49" s="42"/>
      <c r="N49" s="25"/>
      <c r="O49" s="42"/>
      <c r="P49" s="26"/>
      <c r="Q49" s="42"/>
      <c r="R49" s="26"/>
      <c r="S49" s="42"/>
      <c r="T49" s="26"/>
      <c r="U49" s="42"/>
      <c r="V49" s="26"/>
      <c r="W49" s="42"/>
      <c r="X49" s="26"/>
      <c r="Y49" s="42"/>
      <c r="Z49" s="26"/>
      <c r="AA49" s="42"/>
      <c r="AB49" s="15"/>
    </row>
    <row r="50" spans="1:28" x14ac:dyDescent="0.25">
      <c r="A50" s="22"/>
      <c r="B50" s="23"/>
      <c r="C50" s="24"/>
      <c r="D50" s="29"/>
      <c r="E50" s="46"/>
      <c r="F50" s="29"/>
      <c r="G50" s="46"/>
      <c r="H50" s="27"/>
      <c r="I50" s="42"/>
      <c r="J50" s="27"/>
      <c r="K50" s="42"/>
      <c r="L50" s="27"/>
      <c r="M50" s="42"/>
      <c r="N50" s="29"/>
      <c r="O50" s="42"/>
      <c r="P50" s="30"/>
      <c r="Q50" s="42"/>
      <c r="R50" s="30"/>
      <c r="S50" s="42"/>
      <c r="T50" s="30"/>
      <c r="U50" s="42"/>
      <c r="V50" s="30"/>
      <c r="W50" s="42"/>
      <c r="X50" s="30"/>
      <c r="Y50" s="42"/>
      <c r="Z50" s="30"/>
      <c r="AA50" s="42"/>
      <c r="AB50" s="15"/>
    </row>
    <row r="51" spans="1:28" x14ac:dyDescent="0.25">
      <c r="A51" s="22"/>
      <c r="B51" s="23"/>
      <c r="C51" s="24"/>
      <c r="D51" s="25"/>
      <c r="E51" s="45"/>
      <c r="F51" s="25"/>
      <c r="G51" s="45"/>
      <c r="H51" s="27"/>
      <c r="I51" s="42"/>
      <c r="J51" s="27"/>
      <c r="K51" s="42"/>
      <c r="L51" s="27"/>
      <c r="M51" s="42"/>
      <c r="N51" s="25"/>
      <c r="O51" s="42"/>
      <c r="P51" s="26"/>
      <c r="Q51" s="42"/>
      <c r="R51" s="26"/>
      <c r="S51" s="42"/>
      <c r="T51" s="26"/>
      <c r="U51" s="42"/>
      <c r="V51" s="26"/>
      <c r="W51" s="42"/>
      <c r="X51" s="26"/>
      <c r="Y51" s="42"/>
      <c r="Z51" s="26"/>
      <c r="AA51" s="42"/>
      <c r="AB51" s="15"/>
    </row>
    <row r="52" spans="1:28" x14ac:dyDescent="0.25">
      <c r="A52" s="22"/>
      <c r="B52" s="31"/>
      <c r="C52" s="24"/>
      <c r="D52" s="25"/>
      <c r="E52" s="45"/>
      <c r="F52" s="25"/>
      <c r="G52" s="45"/>
      <c r="H52" s="27"/>
      <c r="I52" s="42"/>
      <c r="J52" s="27"/>
      <c r="K52" s="42"/>
      <c r="L52" s="27"/>
      <c r="M52" s="42"/>
      <c r="N52" s="25"/>
      <c r="O52" s="42"/>
      <c r="P52" s="26"/>
      <c r="Q52" s="42"/>
      <c r="R52" s="26"/>
      <c r="S52" s="42"/>
      <c r="T52" s="26"/>
      <c r="U52" s="42"/>
      <c r="V52" s="26"/>
      <c r="W52" s="42"/>
      <c r="X52" s="26"/>
      <c r="Y52" s="42"/>
      <c r="Z52" s="26"/>
      <c r="AA52" s="42"/>
      <c r="AB52" s="15"/>
    </row>
    <row r="53" spans="1:28" x14ac:dyDescent="0.25">
      <c r="A53" s="22"/>
      <c r="B53" s="23"/>
      <c r="C53" s="24"/>
      <c r="D53" s="25"/>
      <c r="E53" s="45"/>
      <c r="F53" s="25"/>
      <c r="G53" s="45"/>
      <c r="H53" s="27"/>
      <c r="I53" s="42"/>
      <c r="J53" s="27"/>
      <c r="K53" s="42"/>
      <c r="L53" s="27"/>
      <c r="M53" s="42"/>
      <c r="N53" s="25"/>
      <c r="O53" s="42"/>
      <c r="P53" s="26"/>
      <c r="Q53" s="42"/>
      <c r="R53" s="26"/>
      <c r="S53" s="42"/>
      <c r="T53" s="26"/>
      <c r="U53" s="42"/>
      <c r="V53" s="26"/>
      <c r="W53" s="42"/>
      <c r="X53" s="26"/>
      <c r="Y53" s="42"/>
      <c r="Z53" s="26"/>
      <c r="AA53" s="42"/>
      <c r="AB53" s="15"/>
    </row>
    <row r="54" spans="1:28" x14ac:dyDescent="0.25">
      <c r="A54" s="22"/>
      <c r="B54" s="23"/>
      <c r="C54" s="24"/>
      <c r="D54" s="25"/>
      <c r="E54" s="45"/>
      <c r="F54" s="25"/>
      <c r="G54" s="45"/>
      <c r="H54" s="27"/>
      <c r="I54" s="42"/>
      <c r="J54" s="27"/>
      <c r="K54" s="42"/>
      <c r="L54" s="27"/>
      <c r="M54" s="42"/>
      <c r="N54" s="25"/>
      <c r="O54" s="42"/>
      <c r="P54" s="26"/>
      <c r="Q54" s="42"/>
      <c r="R54" s="26"/>
      <c r="S54" s="42"/>
      <c r="T54" s="26"/>
      <c r="U54" s="42"/>
      <c r="V54" s="26"/>
      <c r="W54" s="42"/>
      <c r="X54" s="26"/>
      <c r="Y54" s="42"/>
      <c r="Z54" s="26"/>
      <c r="AA54" s="42"/>
      <c r="AB54" s="15"/>
    </row>
    <row r="55" spans="1:28" x14ac:dyDescent="0.25">
      <c r="A55" s="32"/>
      <c r="B55" s="33"/>
      <c r="C55" s="24"/>
      <c r="D55" s="25"/>
      <c r="E55" s="45"/>
      <c r="F55" s="25"/>
      <c r="G55" s="45"/>
      <c r="H55" s="27"/>
      <c r="I55" s="42"/>
      <c r="J55" s="27"/>
      <c r="K55" s="42"/>
      <c r="L55" s="27"/>
      <c r="M55" s="42"/>
      <c r="N55" s="25"/>
      <c r="O55" s="42"/>
      <c r="P55" s="26"/>
      <c r="Q55" s="42"/>
      <c r="R55" s="26"/>
      <c r="S55" s="42"/>
      <c r="T55" s="26"/>
      <c r="U55" s="42"/>
      <c r="V55" s="26"/>
      <c r="W55" s="42"/>
      <c r="X55" s="26"/>
      <c r="Y55" s="42"/>
      <c r="Z55" s="26"/>
      <c r="AA55" s="42"/>
      <c r="AB55" s="15"/>
    </row>
    <row r="56" spans="1:28" x14ac:dyDescent="0.25">
      <c r="A56" s="22"/>
      <c r="B56" s="23"/>
      <c r="C56" s="24"/>
      <c r="D56" s="25"/>
      <c r="E56" s="45"/>
      <c r="F56" s="25"/>
      <c r="G56" s="45"/>
      <c r="H56" s="27"/>
      <c r="I56" s="42"/>
      <c r="J56" s="27"/>
      <c r="K56" s="42"/>
      <c r="L56" s="27"/>
      <c r="M56" s="42"/>
      <c r="N56" s="25"/>
      <c r="O56" s="42"/>
      <c r="P56" s="26"/>
      <c r="Q56" s="42"/>
      <c r="R56" s="26"/>
      <c r="S56" s="42"/>
      <c r="T56" s="26"/>
      <c r="U56" s="42"/>
      <c r="V56" s="26"/>
      <c r="W56" s="42"/>
      <c r="X56" s="26"/>
      <c r="Y56" s="42"/>
      <c r="Z56" s="26"/>
      <c r="AA56" s="42"/>
      <c r="AB56" s="15"/>
    </row>
    <row r="57" spans="1:28" x14ac:dyDescent="0.25">
      <c r="A57" s="22"/>
      <c r="B57" s="23"/>
      <c r="C57" s="24"/>
      <c r="D57" s="25"/>
      <c r="E57" s="45"/>
      <c r="F57" s="25"/>
      <c r="G57" s="45"/>
      <c r="H57" s="27"/>
      <c r="I57" s="42"/>
      <c r="J57" s="27"/>
      <c r="K57" s="42"/>
      <c r="L57" s="27"/>
      <c r="M57" s="42"/>
      <c r="N57" s="25"/>
      <c r="O57" s="42"/>
      <c r="P57" s="26"/>
      <c r="Q57" s="42"/>
      <c r="R57" s="26"/>
      <c r="S57" s="42"/>
      <c r="T57" s="26"/>
      <c r="U57" s="42"/>
      <c r="V57" s="26"/>
      <c r="W57" s="42"/>
      <c r="X57" s="26"/>
      <c r="Y57" s="42"/>
      <c r="Z57" s="26"/>
      <c r="AA57" s="42"/>
      <c r="AB57" s="15"/>
    </row>
    <row r="58" spans="1:28" x14ac:dyDescent="0.25">
      <c r="A58" s="22"/>
      <c r="B58" s="23"/>
      <c r="C58" s="24"/>
      <c r="D58" s="25"/>
      <c r="E58" s="45"/>
      <c r="F58" s="25"/>
      <c r="G58" s="45"/>
      <c r="H58" s="27"/>
      <c r="I58" s="42"/>
      <c r="J58" s="27"/>
      <c r="K58" s="42"/>
      <c r="L58" s="27"/>
      <c r="M58" s="42"/>
      <c r="N58" s="25"/>
      <c r="O58" s="42"/>
      <c r="P58" s="26"/>
      <c r="Q58" s="42"/>
      <c r="R58" s="26"/>
      <c r="S58" s="42"/>
      <c r="T58" s="26"/>
      <c r="U58" s="42"/>
      <c r="V58" s="26"/>
      <c r="W58" s="42"/>
      <c r="X58" s="26"/>
      <c r="Y58" s="42"/>
      <c r="Z58" s="26"/>
      <c r="AA58" s="42"/>
      <c r="AB58" s="15"/>
    </row>
    <row r="59" spans="1:28" x14ac:dyDescent="0.25">
      <c r="A59" s="22"/>
      <c r="B59" s="23"/>
      <c r="C59" s="24"/>
      <c r="D59" s="25"/>
      <c r="E59" s="45"/>
      <c r="F59" s="25"/>
      <c r="G59" s="45"/>
      <c r="H59" s="27"/>
      <c r="I59" s="42"/>
      <c r="J59" s="27"/>
      <c r="K59" s="42"/>
      <c r="L59" s="27"/>
      <c r="M59" s="42"/>
      <c r="N59" s="25"/>
      <c r="O59" s="42"/>
      <c r="P59" s="26"/>
      <c r="Q59" s="42"/>
      <c r="R59" s="26"/>
      <c r="S59" s="42"/>
      <c r="T59" s="26"/>
      <c r="U59" s="42"/>
      <c r="V59" s="26"/>
      <c r="W59" s="42"/>
      <c r="X59" s="26"/>
      <c r="Y59" s="42"/>
      <c r="Z59" s="26"/>
      <c r="AA59" s="42"/>
      <c r="AB59" s="15"/>
    </row>
    <row r="60" spans="1:28" x14ac:dyDescent="0.25">
      <c r="A60" s="22"/>
      <c r="B60" s="23"/>
      <c r="C60" s="24"/>
      <c r="D60" s="25"/>
      <c r="E60" s="45"/>
      <c r="F60" s="25"/>
      <c r="G60" s="45"/>
      <c r="H60" s="27"/>
      <c r="I60" s="42"/>
      <c r="J60" s="27"/>
      <c r="K60" s="42"/>
      <c r="L60" s="27"/>
      <c r="M60" s="42"/>
      <c r="N60" s="25"/>
      <c r="O60" s="42"/>
      <c r="P60" s="26"/>
      <c r="Q60" s="42"/>
      <c r="R60" s="26"/>
      <c r="S60" s="42"/>
      <c r="T60" s="26"/>
      <c r="U60" s="42"/>
      <c r="V60" s="26"/>
      <c r="W60" s="42"/>
      <c r="X60" s="26"/>
      <c r="Y60" s="42"/>
      <c r="Z60" s="26"/>
      <c r="AA60" s="42"/>
      <c r="AB60" s="15"/>
    </row>
    <row r="61" spans="1:28" x14ac:dyDescent="0.25">
      <c r="A61" s="22"/>
      <c r="B61" s="28"/>
      <c r="C61" s="24"/>
      <c r="D61" s="25"/>
      <c r="E61" s="45"/>
      <c r="F61" s="25"/>
      <c r="G61" s="45"/>
      <c r="H61" s="27"/>
      <c r="I61" s="42"/>
      <c r="J61" s="27"/>
      <c r="K61" s="42"/>
      <c r="L61" s="27"/>
      <c r="M61" s="42"/>
      <c r="N61" s="25"/>
      <c r="O61" s="42"/>
      <c r="P61" s="26"/>
      <c r="Q61" s="42"/>
      <c r="R61" s="26"/>
      <c r="S61" s="42"/>
      <c r="T61" s="26"/>
      <c r="U61" s="42"/>
      <c r="V61" s="26"/>
      <c r="W61" s="42"/>
      <c r="X61" s="26"/>
      <c r="Y61" s="42"/>
      <c r="Z61" s="26"/>
      <c r="AA61" s="42"/>
      <c r="AB61" s="15"/>
    </row>
    <row r="62" spans="1:28" x14ac:dyDescent="0.25">
      <c r="A62" s="22"/>
      <c r="B62" s="23"/>
      <c r="C62" s="24"/>
      <c r="D62" s="25"/>
      <c r="E62" s="45"/>
      <c r="F62" s="25"/>
      <c r="G62" s="45"/>
      <c r="H62" s="27"/>
      <c r="I62" s="42"/>
      <c r="J62" s="27"/>
      <c r="K62" s="42"/>
      <c r="L62" s="27"/>
      <c r="M62" s="42"/>
      <c r="N62" s="25"/>
      <c r="O62" s="42"/>
      <c r="P62" s="26"/>
      <c r="Q62" s="42"/>
      <c r="R62" s="26"/>
      <c r="S62" s="42"/>
      <c r="T62" s="26"/>
      <c r="U62" s="42"/>
      <c r="V62" s="26"/>
      <c r="W62" s="42"/>
      <c r="X62" s="26"/>
      <c r="Y62" s="42"/>
      <c r="Z62" s="26"/>
      <c r="AA62" s="42"/>
      <c r="AB62" s="15"/>
    </row>
    <row r="63" spans="1:28" x14ac:dyDescent="0.25">
      <c r="A63" s="22"/>
      <c r="B63" s="23"/>
      <c r="C63" s="24"/>
      <c r="D63" s="25"/>
      <c r="E63" s="45"/>
      <c r="F63" s="25"/>
      <c r="G63" s="45"/>
      <c r="H63" s="27"/>
      <c r="I63" s="42"/>
      <c r="J63" s="27"/>
      <c r="K63" s="42"/>
      <c r="L63" s="27"/>
      <c r="M63" s="42"/>
      <c r="N63" s="25"/>
      <c r="O63" s="42"/>
      <c r="P63" s="26"/>
      <c r="Q63" s="42"/>
      <c r="R63" s="26"/>
      <c r="S63" s="42"/>
      <c r="T63" s="26"/>
      <c r="U63" s="42"/>
      <c r="V63" s="26"/>
      <c r="W63" s="42"/>
      <c r="X63" s="26"/>
      <c r="Y63" s="42"/>
      <c r="Z63" s="26"/>
      <c r="AA63" s="42"/>
      <c r="AB63" s="15"/>
    </row>
    <row r="64" spans="1:28" x14ac:dyDescent="0.25">
      <c r="A64" s="22"/>
      <c r="B64" s="23"/>
      <c r="C64" s="24"/>
      <c r="D64" s="25"/>
      <c r="E64" s="45"/>
      <c r="F64" s="25"/>
      <c r="G64" s="45"/>
      <c r="H64" s="27"/>
      <c r="I64" s="42"/>
      <c r="J64" s="27"/>
      <c r="K64" s="42"/>
      <c r="L64" s="27"/>
      <c r="M64" s="42"/>
      <c r="N64" s="25"/>
      <c r="O64" s="42"/>
      <c r="P64" s="26"/>
      <c r="Q64" s="42"/>
      <c r="R64" s="26"/>
      <c r="S64" s="42"/>
      <c r="T64" s="26"/>
      <c r="U64" s="42"/>
      <c r="V64" s="26"/>
      <c r="W64" s="42"/>
      <c r="X64" s="26"/>
      <c r="Y64" s="42"/>
      <c r="Z64" s="26"/>
      <c r="AA64" s="42"/>
      <c r="AB64" s="15"/>
    </row>
    <row r="65" spans="1:28" x14ac:dyDescent="0.25">
      <c r="A65" s="22"/>
      <c r="B65" s="23"/>
      <c r="C65" s="24"/>
      <c r="D65" s="29"/>
      <c r="E65" s="46"/>
      <c r="F65" s="29"/>
      <c r="G65" s="46"/>
      <c r="H65" s="27"/>
      <c r="I65" s="42"/>
      <c r="J65" s="27"/>
      <c r="K65" s="42"/>
      <c r="L65" s="27"/>
      <c r="M65" s="42"/>
      <c r="N65" s="29"/>
      <c r="O65" s="42"/>
      <c r="P65" s="30"/>
      <c r="Q65" s="42"/>
      <c r="R65" s="30"/>
      <c r="S65" s="42"/>
      <c r="T65" s="30"/>
      <c r="U65" s="42"/>
      <c r="V65" s="30"/>
      <c r="W65" s="42"/>
      <c r="X65" s="30"/>
      <c r="Y65" s="42"/>
      <c r="Z65" s="30"/>
      <c r="AA65" s="42"/>
      <c r="AB65" s="15"/>
    </row>
    <row r="66" spans="1:28" x14ac:dyDescent="0.25">
      <c r="A66" s="22"/>
      <c r="B66" s="23"/>
      <c r="C66" s="24"/>
      <c r="D66" s="34"/>
      <c r="E66" s="47"/>
      <c r="F66" s="34"/>
      <c r="G66" s="47"/>
      <c r="H66" s="27"/>
      <c r="I66" s="42"/>
      <c r="J66" s="27"/>
      <c r="K66" s="42"/>
      <c r="L66" s="27"/>
      <c r="M66" s="42"/>
      <c r="N66" s="34"/>
      <c r="O66" s="42"/>
      <c r="P66" s="35"/>
      <c r="Q66" s="42"/>
      <c r="R66" s="35"/>
      <c r="S66" s="42"/>
      <c r="T66" s="35"/>
      <c r="U66" s="42"/>
      <c r="V66" s="35"/>
      <c r="W66" s="42"/>
      <c r="X66" s="35"/>
      <c r="Y66" s="42"/>
      <c r="Z66" s="35"/>
      <c r="AA66" s="42"/>
      <c r="AB66" s="15"/>
    </row>
    <row r="67" spans="1:28" x14ac:dyDescent="0.25">
      <c r="A67" s="22"/>
      <c r="B67" s="31"/>
      <c r="C67" s="24"/>
      <c r="D67" s="25"/>
      <c r="E67" s="45"/>
      <c r="F67" s="25"/>
      <c r="G67" s="45"/>
      <c r="H67" s="27"/>
      <c r="I67" s="42"/>
      <c r="J67" s="27"/>
      <c r="K67" s="42"/>
      <c r="L67" s="27"/>
      <c r="M67" s="42"/>
      <c r="N67" s="25"/>
      <c r="O67" s="42"/>
      <c r="P67" s="26"/>
      <c r="Q67" s="42"/>
      <c r="R67" s="26"/>
      <c r="S67" s="42"/>
      <c r="T67" s="26"/>
      <c r="U67" s="42"/>
      <c r="V67" s="26"/>
      <c r="W67" s="42"/>
      <c r="X67" s="26"/>
      <c r="Y67" s="42"/>
      <c r="Z67" s="26"/>
      <c r="AA67" s="42"/>
      <c r="AB67" s="15"/>
    </row>
    <row r="68" spans="1:28" x14ac:dyDescent="0.25">
      <c r="A68" s="22"/>
      <c r="B68" s="23"/>
      <c r="C68" s="24"/>
      <c r="D68" s="25"/>
      <c r="E68" s="45"/>
      <c r="F68" s="25"/>
      <c r="G68" s="45"/>
      <c r="H68" s="27"/>
      <c r="I68" s="42"/>
      <c r="J68" s="27"/>
      <c r="K68" s="42"/>
      <c r="L68" s="27"/>
      <c r="M68" s="42"/>
      <c r="N68" s="25"/>
      <c r="O68" s="42"/>
      <c r="P68" s="26"/>
      <c r="Q68" s="42"/>
      <c r="R68" s="26"/>
      <c r="S68" s="42"/>
      <c r="T68" s="26"/>
      <c r="U68" s="42"/>
      <c r="V68" s="26"/>
      <c r="W68" s="42"/>
      <c r="X68" s="26"/>
      <c r="Y68" s="42"/>
      <c r="Z68" s="26"/>
      <c r="AA68" s="42"/>
      <c r="AB68" s="15"/>
    </row>
    <row r="69" spans="1:28" x14ac:dyDescent="0.25">
      <c r="A69" s="22"/>
      <c r="B69" s="23"/>
      <c r="C69" s="24"/>
      <c r="D69" s="25"/>
      <c r="E69" s="45"/>
      <c r="F69" s="25"/>
      <c r="G69" s="45"/>
      <c r="H69" s="27"/>
      <c r="I69" s="42"/>
      <c r="J69" s="27"/>
      <c r="K69" s="42"/>
      <c r="L69" s="27"/>
      <c r="M69" s="42"/>
      <c r="N69" s="25"/>
      <c r="O69" s="42"/>
      <c r="P69" s="26"/>
      <c r="Q69" s="42"/>
      <c r="R69" s="26"/>
      <c r="S69" s="42"/>
      <c r="T69" s="26"/>
      <c r="U69" s="42"/>
      <c r="V69" s="26"/>
      <c r="W69" s="42"/>
      <c r="X69" s="26"/>
      <c r="Y69" s="42"/>
      <c r="Z69" s="26"/>
      <c r="AA69" s="42"/>
      <c r="AB69" s="15"/>
    </row>
    <row r="70" spans="1:28" x14ac:dyDescent="0.25">
      <c r="A70" s="32"/>
      <c r="B70" s="33"/>
      <c r="C70" s="24"/>
      <c r="D70" s="25"/>
      <c r="E70" s="45"/>
      <c r="F70" s="25"/>
      <c r="G70" s="45"/>
      <c r="H70" s="27"/>
      <c r="I70" s="42"/>
      <c r="J70" s="27"/>
      <c r="K70" s="42"/>
      <c r="L70" s="27"/>
      <c r="M70" s="42"/>
      <c r="N70" s="25"/>
      <c r="O70" s="42"/>
      <c r="P70" s="26"/>
      <c r="Q70" s="42"/>
      <c r="R70" s="26"/>
      <c r="S70" s="42"/>
      <c r="T70" s="26"/>
      <c r="U70" s="42"/>
      <c r="V70" s="26"/>
      <c r="W70" s="42"/>
      <c r="X70" s="26"/>
      <c r="Y70" s="42"/>
      <c r="Z70" s="26"/>
      <c r="AA70" s="42"/>
      <c r="AB70" s="15"/>
    </row>
    <row r="71" spans="1:28" x14ac:dyDescent="0.25">
      <c r="A71" s="22"/>
      <c r="B71" s="23"/>
      <c r="C71" s="24"/>
      <c r="D71" s="25"/>
      <c r="E71" s="45"/>
      <c r="F71" s="25"/>
      <c r="G71" s="45"/>
      <c r="H71" s="27"/>
      <c r="I71" s="42"/>
      <c r="J71" s="27"/>
      <c r="K71" s="42"/>
      <c r="L71" s="27"/>
      <c r="M71" s="42"/>
      <c r="N71" s="25"/>
      <c r="O71" s="42"/>
      <c r="P71" s="26"/>
      <c r="Q71" s="42"/>
      <c r="R71" s="26"/>
      <c r="S71" s="42"/>
      <c r="T71" s="26"/>
      <c r="U71" s="42"/>
      <c r="V71" s="26"/>
      <c r="W71" s="42"/>
      <c r="X71" s="26"/>
      <c r="Y71" s="42"/>
      <c r="Z71" s="26"/>
      <c r="AA71" s="42"/>
      <c r="AB71" s="15"/>
    </row>
    <row r="72" spans="1:28" x14ac:dyDescent="0.25">
      <c r="A72" s="22"/>
      <c r="B72" s="23"/>
      <c r="C72" s="24"/>
      <c r="D72" s="25"/>
      <c r="E72" s="45"/>
      <c r="F72" s="25"/>
      <c r="G72" s="45"/>
      <c r="H72" s="27"/>
      <c r="I72" s="42"/>
      <c r="J72" s="27"/>
      <c r="K72" s="42"/>
      <c r="L72" s="27"/>
      <c r="M72" s="42"/>
      <c r="N72" s="25"/>
      <c r="O72" s="42"/>
      <c r="P72" s="26"/>
      <c r="Q72" s="42"/>
      <c r="R72" s="26"/>
      <c r="S72" s="42"/>
      <c r="T72" s="26"/>
      <c r="U72" s="42"/>
      <c r="V72" s="26"/>
      <c r="W72" s="42"/>
      <c r="X72" s="26"/>
      <c r="Y72" s="42"/>
      <c r="Z72" s="26"/>
      <c r="AA72" s="42"/>
      <c r="AB72" s="15"/>
    </row>
    <row r="73" spans="1:28" x14ac:dyDescent="0.25">
      <c r="A73" s="22"/>
      <c r="B73" s="23"/>
      <c r="C73" s="24"/>
      <c r="D73" s="25"/>
      <c r="E73" s="45"/>
      <c r="F73" s="25"/>
      <c r="G73" s="45"/>
      <c r="H73" s="27"/>
      <c r="I73" s="42"/>
      <c r="J73" s="27"/>
      <c r="K73" s="42"/>
      <c r="L73" s="27"/>
      <c r="M73" s="42"/>
      <c r="N73" s="25"/>
      <c r="O73" s="42"/>
      <c r="P73" s="26"/>
      <c r="Q73" s="42"/>
      <c r="R73" s="26"/>
      <c r="S73" s="42"/>
      <c r="T73" s="26"/>
      <c r="U73" s="42"/>
      <c r="V73" s="26"/>
      <c r="W73" s="42"/>
      <c r="X73" s="26"/>
      <c r="Y73" s="42"/>
      <c r="Z73" s="26"/>
      <c r="AA73" s="42"/>
      <c r="AB73" s="15"/>
    </row>
    <row r="74" spans="1:28" x14ac:dyDescent="0.25">
      <c r="A74" s="22"/>
      <c r="B74" s="23"/>
      <c r="C74" s="24"/>
      <c r="D74" s="25"/>
      <c r="E74" s="45"/>
      <c r="F74" s="25"/>
      <c r="G74" s="45"/>
      <c r="H74" s="27"/>
      <c r="I74" s="42"/>
      <c r="J74" s="27"/>
      <c r="K74" s="42"/>
      <c r="L74" s="27"/>
      <c r="M74" s="42"/>
      <c r="N74" s="25"/>
      <c r="O74" s="42"/>
      <c r="P74" s="26"/>
      <c r="Q74" s="42"/>
      <c r="R74" s="26"/>
      <c r="S74" s="42"/>
      <c r="T74" s="26"/>
      <c r="U74" s="42"/>
      <c r="V74" s="26"/>
      <c r="W74" s="42"/>
      <c r="X74" s="26"/>
      <c r="Y74" s="42"/>
      <c r="Z74" s="26"/>
      <c r="AA74" s="42"/>
      <c r="AB74" s="15"/>
    </row>
    <row r="75" spans="1:28" x14ac:dyDescent="0.25">
      <c r="A75" s="22"/>
      <c r="B75" s="23"/>
      <c r="C75" s="24"/>
      <c r="D75" s="25"/>
      <c r="E75" s="45"/>
      <c r="F75" s="25"/>
      <c r="G75" s="45"/>
      <c r="H75" s="27"/>
      <c r="I75" s="42"/>
      <c r="J75" s="27"/>
      <c r="K75" s="42"/>
      <c r="L75" s="27"/>
      <c r="M75" s="42"/>
      <c r="N75" s="25"/>
      <c r="O75" s="42"/>
      <c r="P75" s="26"/>
      <c r="Q75" s="42"/>
      <c r="R75" s="26"/>
      <c r="S75" s="42"/>
      <c r="T75" s="26"/>
      <c r="U75" s="42"/>
      <c r="V75" s="26"/>
      <c r="W75" s="42"/>
      <c r="X75" s="26"/>
      <c r="Y75" s="42"/>
      <c r="Z75" s="26"/>
      <c r="AA75" s="42"/>
      <c r="AB75" s="15"/>
    </row>
    <row r="76" spans="1:28" x14ac:dyDescent="0.25">
      <c r="A76" s="22"/>
      <c r="B76" s="28"/>
      <c r="C76" s="24"/>
      <c r="D76" s="25"/>
      <c r="E76" s="45"/>
      <c r="F76" s="25"/>
      <c r="G76" s="45"/>
      <c r="H76" s="27"/>
      <c r="I76" s="42"/>
      <c r="J76" s="27"/>
      <c r="K76" s="42"/>
      <c r="L76" s="27"/>
      <c r="M76" s="42"/>
      <c r="N76" s="25"/>
      <c r="O76" s="42"/>
      <c r="P76" s="26"/>
      <c r="Q76" s="42"/>
      <c r="R76" s="26"/>
      <c r="S76" s="42"/>
      <c r="T76" s="26"/>
      <c r="U76" s="42"/>
      <c r="V76" s="26"/>
      <c r="W76" s="42"/>
      <c r="X76" s="26"/>
      <c r="Y76" s="42"/>
      <c r="Z76" s="26"/>
      <c r="AA76" s="42"/>
      <c r="AB76" s="15"/>
    </row>
    <row r="77" spans="1:28" x14ac:dyDescent="0.25">
      <c r="A77" s="22"/>
      <c r="B77" s="23"/>
      <c r="C77" s="24"/>
      <c r="D77" s="25"/>
      <c r="E77" s="45"/>
      <c r="F77" s="25"/>
      <c r="G77" s="45"/>
      <c r="H77" s="27"/>
      <c r="I77" s="42"/>
      <c r="J77" s="27"/>
      <c r="K77" s="42"/>
      <c r="L77" s="27"/>
      <c r="M77" s="42"/>
      <c r="N77" s="25"/>
      <c r="O77" s="42"/>
      <c r="P77" s="26"/>
      <c r="Q77" s="42"/>
      <c r="R77" s="26"/>
      <c r="S77" s="42"/>
      <c r="T77" s="26"/>
      <c r="U77" s="42"/>
      <c r="V77" s="26"/>
      <c r="W77" s="42"/>
      <c r="X77" s="26"/>
      <c r="Y77" s="42"/>
      <c r="Z77" s="26"/>
      <c r="AA77" s="42"/>
      <c r="AB77" s="15"/>
    </row>
    <row r="78" spans="1:28" x14ac:dyDescent="0.25">
      <c r="A78" s="22"/>
      <c r="B78" s="28"/>
      <c r="C78" s="24"/>
      <c r="D78" s="25"/>
      <c r="E78" s="45"/>
      <c r="F78" s="25"/>
      <c r="G78" s="45"/>
      <c r="H78" s="27"/>
      <c r="I78" s="42"/>
      <c r="J78" s="27"/>
      <c r="K78" s="42"/>
      <c r="L78" s="27"/>
      <c r="M78" s="42"/>
      <c r="N78" s="25"/>
      <c r="O78" s="42"/>
      <c r="P78" s="26"/>
      <c r="Q78" s="42"/>
      <c r="R78" s="26"/>
      <c r="S78" s="42"/>
      <c r="T78" s="26"/>
      <c r="U78" s="42"/>
      <c r="V78" s="26"/>
      <c r="W78" s="42"/>
      <c r="X78" s="26"/>
      <c r="Y78" s="42"/>
      <c r="Z78" s="26"/>
      <c r="AA78" s="42"/>
      <c r="AB78" s="15"/>
    </row>
    <row r="79" spans="1:28" x14ac:dyDescent="0.25">
      <c r="A79" s="22"/>
      <c r="B79" s="23"/>
      <c r="C79" s="24"/>
      <c r="D79" s="25"/>
      <c r="E79" s="45"/>
      <c r="F79" s="25"/>
      <c r="G79" s="45"/>
      <c r="H79" s="27"/>
      <c r="I79" s="42"/>
      <c r="J79" s="27"/>
      <c r="K79" s="42"/>
      <c r="L79" s="27"/>
      <c r="M79" s="42"/>
      <c r="N79" s="25"/>
      <c r="O79" s="42"/>
      <c r="P79" s="26"/>
      <c r="Q79" s="42"/>
      <c r="R79" s="26"/>
      <c r="S79" s="42"/>
      <c r="T79" s="26"/>
      <c r="U79" s="42"/>
      <c r="V79" s="26"/>
      <c r="W79" s="42"/>
      <c r="X79" s="26"/>
      <c r="Y79" s="42"/>
      <c r="Z79" s="26"/>
      <c r="AA79" s="42"/>
      <c r="AB79" s="15"/>
    </row>
    <row r="80" spans="1:28" x14ac:dyDescent="0.25">
      <c r="A80" s="22"/>
      <c r="B80" s="28"/>
      <c r="C80" s="24"/>
      <c r="D80" s="25"/>
      <c r="E80" s="45"/>
      <c r="F80" s="25"/>
      <c r="G80" s="45"/>
      <c r="H80" s="27"/>
      <c r="I80" s="42"/>
      <c r="J80" s="27"/>
      <c r="K80" s="42"/>
      <c r="L80" s="27"/>
      <c r="M80" s="42"/>
      <c r="N80" s="25"/>
      <c r="O80" s="42"/>
      <c r="P80" s="26"/>
      <c r="Q80" s="42"/>
      <c r="R80" s="26"/>
      <c r="S80" s="42"/>
      <c r="T80" s="26"/>
      <c r="U80" s="42"/>
      <c r="V80" s="26"/>
      <c r="W80" s="42"/>
      <c r="X80" s="26"/>
      <c r="Y80" s="42"/>
      <c r="Z80" s="26"/>
      <c r="AA80" s="42"/>
      <c r="AB80" s="15"/>
    </row>
    <row r="81" spans="1:28" x14ac:dyDescent="0.25">
      <c r="A81" s="22"/>
      <c r="B81" s="23"/>
      <c r="C81" s="24"/>
      <c r="D81" s="25"/>
      <c r="E81" s="45"/>
      <c r="F81" s="25"/>
      <c r="G81" s="45"/>
      <c r="H81" s="27"/>
      <c r="I81" s="42"/>
      <c r="J81" s="27"/>
      <c r="K81" s="42"/>
      <c r="L81" s="27"/>
      <c r="M81" s="42"/>
      <c r="N81" s="25"/>
      <c r="O81" s="42"/>
      <c r="P81" s="26"/>
      <c r="Q81" s="42"/>
      <c r="R81" s="26"/>
      <c r="S81" s="42"/>
      <c r="T81" s="26"/>
      <c r="U81" s="42"/>
      <c r="V81" s="26"/>
      <c r="W81" s="42"/>
      <c r="X81" s="26"/>
      <c r="Y81" s="42"/>
      <c r="Z81" s="26"/>
      <c r="AA81" s="42"/>
      <c r="AB81" s="15"/>
    </row>
    <row r="82" spans="1:28" x14ac:dyDescent="0.25">
      <c r="A82" s="22"/>
      <c r="B82" s="28"/>
      <c r="C82" s="24"/>
      <c r="D82" s="25"/>
      <c r="E82" s="45"/>
      <c r="F82" s="25"/>
      <c r="G82" s="45"/>
      <c r="H82" s="27"/>
      <c r="I82" s="42"/>
      <c r="J82" s="27"/>
      <c r="K82" s="42"/>
      <c r="L82" s="27"/>
      <c r="M82" s="42"/>
      <c r="N82" s="25"/>
      <c r="O82" s="42"/>
      <c r="P82" s="26"/>
      <c r="Q82" s="42"/>
      <c r="R82" s="26"/>
      <c r="S82" s="42"/>
      <c r="T82" s="26"/>
      <c r="U82" s="42"/>
      <c r="V82" s="26"/>
      <c r="W82" s="42"/>
      <c r="X82" s="26"/>
      <c r="Y82" s="42"/>
      <c r="Z82" s="26"/>
      <c r="AA82" s="42"/>
      <c r="AB82" s="15"/>
    </row>
    <row r="83" spans="1:28" x14ac:dyDescent="0.25">
      <c r="A83" s="22"/>
      <c r="B83" s="23"/>
      <c r="C83" s="24"/>
      <c r="D83" s="25"/>
      <c r="E83" s="45"/>
      <c r="F83" s="25"/>
      <c r="G83" s="45"/>
      <c r="H83" s="27"/>
      <c r="I83" s="42"/>
      <c r="J83" s="27"/>
      <c r="K83" s="42"/>
      <c r="L83" s="27"/>
      <c r="M83" s="42"/>
      <c r="N83" s="25"/>
      <c r="O83" s="42"/>
      <c r="P83" s="26"/>
      <c r="Q83" s="42"/>
      <c r="R83" s="26"/>
      <c r="S83" s="42"/>
      <c r="T83" s="26"/>
      <c r="U83" s="42"/>
      <c r="V83" s="26"/>
      <c r="W83" s="42"/>
      <c r="X83" s="26"/>
      <c r="Y83" s="42"/>
      <c r="Z83" s="26"/>
      <c r="AA83" s="42"/>
      <c r="AB83" s="15"/>
    </row>
    <row r="84" spans="1:28" x14ac:dyDescent="0.25">
      <c r="A84" s="22"/>
      <c r="B84" s="28"/>
      <c r="C84" s="24"/>
      <c r="D84" s="25"/>
      <c r="E84" s="45"/>
      <c r="F84" s="25"/>
      <c r="G84" s="45"/>
      <c r="H84" s="27"/>
      <c r="I84" s="42"/>
      <c r="J84" s="27"/>
      <c r="K84" s="42"/>
      <c r="L84" s="27"/>
      <c r="M84" s="42"/>
      <c r="N84" s="25"/>
      <c r="O84" s="42"/>
      <c r="P84" s="26"/>
      <c r="Q84" s="42"/>
      <c r="R84" s="26"/>
      <c r="S84" s="42"/>
      <c r="T84" s="26"/>
      <c r="U84" s="42"/>
      <c r="V84" s="26"/>
      <c r="W84" s="42"/>
      <c r="X84" s="26"/>
      <c r="Y84" s="42"/>
      <c r="Z84" s="26"/>
      <c r="AA84" s="42"/>
      <c r="AB84" s="15"/>
    </row>
    <row r="85" spans="1:28" x14ac:dyDescent="0.25">
      <c r="A85" s="22"/>
      <c r="B85" s="23"/>
      <c r="C85" s="24"/>
      <c r="D85" s="25"/>
      <c r="E85" s="45"/>
      <c r="F85" s="25"/>
      <c r="G85" s="45"/>
      <c r="H85" s="27"/>
      <c r="I85" s="42"/>
      <c r="J85" s="27"/>
      <c r="K85" s="42"/>
      <c r="L85" s="27"/>
      <c r="M85" s="42"/>
      <c r="N85" s="25"/>
      <c r="O85" s="42"/>
      <c r="P85" s="26"/>
      <c r="Q85" s="42"/>
      <c r="R85" s="26"/>
      <c r="S85" s="42"/>
      <c r="T85" s="26"/>
      <c r="U85" s="42"/>
      <c r="V85" s="26"/>
      <c r="W85" s="42"/>
      <c r="X85" s="26"/>
      <c r="Y85" s="42"/>
      <c r="Z85" s="26"/>
      <c r="AA85" s="42"/>
      <c r="AB85" s="15"/>
    </row>
    <row r="86" spans="1:28" x14ac:dyDescent="0.25">
      <c r="A86" s="22"/>
      <c r="B86" s="28"/>
      <c r="C86" s="24"/>
      <c r="D86" s="25"/>
      <c r="E86" s="45"/>
      <c r="F86" s="25"/>
      <c r="G86" s="45"/>
      <c r="H86" s="27"/>
      <c r="I86" s="42"/>
      <c r="J86" s="27"/>
      <c r="K86" s="42"/>
      <c r="L86" s="27"/>
      <c r="M86" s="42"/>
      <c r="N86" s="25"/>
      <c r="O86" s="42"/>
      <c r="P86" s="26"/>
      <c r="Q86" s="42"/>
      <c r="R86" s="26"/>
      <c r="S86" s="42"/>
      <c r="T86" s="26"/>
      <c r="U86" s="42"/>
      <c r="V86" s="26"/>
      <c r="W86" s="42"/>
      <c r="X86" s="26"/>
      <c r="Y86" s="42"/>
      <c r="Z86" s="26"/>
      <c r="AA86" s="42"/>
      <c r="AB86" s="15"/>
    </row>
    <row r="87" spans="1:28" x14ac:dyDescent="0.25">
      <c r="A87" s="22"/>
      <c r="B87" s="28"/>
      <c r="C87" s="24"/>
      <c r="D87" s="25"/>
      <c r="E87" s="45"/>
      <c r="F87" s="25"/>
      <c r="G87" s="45"/>
      <c r="H87" s="27"/>
      <c r="I87" s="42"/>
      <c r="J87" s="27"/>
      <c r="K87" s="42"/>
      <c r="L87" s="27"/>
      <c r="M87" s="42"/>
      <c r="N87" s="25"/>
      <c r="O87" s="42"/>
      <c r="P87" s="26"/>
      <c r="Q87" s="42"/>
      <c r="R87" s="26"/>
      <c r="S87" s="42"/>
      <c r="T87" s="26"/>
      <c r="U87" s="42"/>
      <c r="V87" s="26"/>
      <c r="W87" s="42"/>
      <c r="X87" s="26"/>
      <c r="Y87" s="42"/>
      <c r="Z87" s="26"/>
      <c r="AA87" s="42"/>
      <c r="AB87" s="15"/>
    </row>
    <row r="88" spans="1:28" x14ac:dyDescent="0.25">
      <c r="A88" s="22"/>
      <c r="B88" s="31"/>
      <c r="C88" s="24"/>
      <c r="D88" s="25"/>
      <c r="E88" s="45"/>
      <c r="F88" s="25"/>
      <c r="G88" s="45"/>
      <c r="H88" s="27"/>
      <c r="I88" s="42"/>
      <c r="J88" s="27"/>
      <c r="K88" s="42"/>
      <c r="L88" s="27"/>
      <c r="M88" s="42"/>
      <c r="N88" s="25"/>
      <c r="O88" s="42"/>
      <c r="P88" s="26"/>
      <c r="Q88" s="42"/>
      <c r="R88" s="26"/>
      <c r="S88" s="42"/>
      <c r="T88" s="26"/>
      <c r="U88" s="42"/>
      <c r="V88" s="26"/>
      <c r="W88" s="42"/>
      <c r="X88" s="26"/>
      <c r="Y88" s="42"/>
      <c r="Z88" s="26"/>
      <c r="AA88" s="42"/>
      <c r="AB88" s="15"/>
    </row>
    <row r="89" spans="1:28" x14ac:dyDescent="0.25">
      <c r="A89" s="22"/>
      <c r="B89" s="23"/>
      <c r="C89" s="24"/>
      <c r="D89" s="25"/>
      <c r="E89" s="45"/>
      <c r="F89" s="25"/>
      <c r="G89" s="45"/>
      <c r="H89" s="27"/>
      <c r="I89" s="42"/>
      <c r="J89" s="27"/>
      <c r="K89" s="42"/>
      <c r="L89" s="27"/>
      <c r="M89" s="42"/>
      <c r="N89" s="25"/>
      <c r="O89" s="42"/>
      <c r="P89" s="26"/>
      <c r="Q89" s="42"/>
      <c r="R89" s="26"/>
      <c r="S89" s="42"/>
      <c r="T89" s="26"/>
      <c r="U89" s="42"/>
      <c r="V89" s="26"/>
      <c r="W89" s="42"/>
      <c r="X89" s="26"/>
      <c r="Y89" s="42"/>
      <c r="Z89" s="26"/>
      <c r="AA89" s="42"/>
      <c r="AB89" s="15"/>
    </row>
    <row r="90" spans="1:28" x14ac:dyDescent="0.25">
      <c r="A90" s="22"/>
      <c r="B90" s="23"/>
      <c r="C90" s="24"/>
      <c r="D90" s="25"/>
      <c r="E90" s="45"/>
      <c r="F90" s="25"/>
      <c r="G90" s="45"/>
      <c r="H90" s="27"/>
      <c r="I90" s="42"/>
      <c r="J90" s="27"/>
      <c r="K90" s="42"/>
      <c r="L90" s="27"/>
      <c r="M90" s="42"/>
      <c r="N90" s="25"/>
      <c r="O90" s="42"/>
      <c r="P90" s="26"/>
      <c r="Q90" s="42"/>
      <c r="R90" s="26"/>
      <c r="S90" s="42"/>
      <c r="T90" s="26"/>
      <c r="U90" s="42"/>
      <c r="V90" s="26"/>
      <c r="W90" s="42"/>
      <c r="X90" s="26"/>
      <c r="Y90" s="42"/>
      <c r="Z90" s="26"/>
      <c r="AA90" s="42"/>
      <c r="AB90" s="15"/>
    </row>
    <row r="91" spans="1:28" x14ac:dyDescent="0.25">
      <c r="A91" s="32"/>
      <c r="B91" s="33"/>
      <c r="C91" s="24"/>
      <c r="D91" s="25"/>
      <c r="E91" s="45"/>
      <c r="F91" s="25"/>
      <c r="G91" s="45"/>
      <c r="H91" s="27"/>
      <c r="I91" s="42"/>
      <c r="J91" s="27"/>
      <c r="K91" s="42"/>
      <c r="L91" s="27"/>
      <c r="M91" s="42"/>
      <c r="N91" s="25"/>
      <c r="O91" s="42"/>
      <c r="P91" s="26"/>
      <c r="Q91" s="42"/>
      <c r="R91" s="26"/>
      <c r="S91" s="42"/>
      <c r="T91" s="26"/>
      <c r="U91" s="42"/>
      <c r="V91" s="26"/>
      <c r="W91" s="42"/>
      <c r="X91" s="26"/>
      <c r="Y91" s="42"/>
      <c r="Z91" s="26"/>
      <c r="AA91" s="42"/>
      <c r="AB91" s="15"/>
    </row>
    <row r="92" spans="1:28" x14ac:dyDescent="0.25">
      <c r="A92" s="22"/>
      <c r="B92" s="23"/>
      <c r="C92" s="24"/>
      <c r="D92" s="25"/>
      <c r="E92" s="45"/>
      <c r="F92" s="25"/>
      <c r="G92" s="45"/>
      <c r="H92" s="27"/>
      <c r="I92" s="42"/>
      <c r="J92" s="27"/>
      <c r="K92" s="42"/>
      <c r="L92" s="27"/>
      <c r="M92" s="42"/>
      <c r="N92" s="25"/>
      <c r="O92" s="42"/>
      <c r="P92" s="26"/>
      <c r="Q92" s="42"/>
      <c r="R92" s="26"/>
      <c r="S92" s="42"/>
      <c r="T92" s="26"/>
      <c r="U92" s="42"/>
      <c r="V92" s="26"/>
      <c r="W92" s="42"/>
      <c r="X92" s="26"/>
      <c r="Y92" s="42"/>
      <c r="Z92" s="26"/>
      <c r="AA92" s="42"/>
      <c r="AB92" s="15"/>
    </row>
    <row r="93" spans="1:28" x14ac:dyDescent="0.25">
      <c r="A93" s="22"/>
      <c r="B93" s="28"/>
      <c r="C93" s="24"/>
      <c r="D93" s="25"/>
      <c r="E93" s="45"/>
      <c r="F93" s="25"/>
      <c r="G93" s="45"/>
      <c r="H93" s="27"/>
      <c r="I93" s="42"/>
      <c r="J93" s="27"/>
      <c r="K93" s="42"/>
      <c r="L93" s="27"/>
      <c r="M93" s="42"/>
      <c r="N93" s="25"/>
      <c r="O93" s="42"/>
      <c r="P93" s="26"/>
      <c r="Q93" s="42"/>
      <c r="R93" s="26"/>
      <c r="S93" s="42"/>
      <c r="T93" s="26"/>
      <c r="U93" s="42"/>
      <c r="V93" s="26"/>
      <c r="W93" s="42"/>
      <c r="X93" s="26"/>
      <c r="Y93" s="42"/>
      <c r="Z93" s="26"/>
      <c r="AA93" s="42"/>
      <c r="AB93" s="15"/>
    </row>
    <row r="94" spans="1:28" x14ac:dyDescent="0.25">
      <c r="A94" s="22"/>
      <c r="B94" s="23"/>
      <c r="C94" s="24"/>
      <c r="D94" s="25"/>
      <c r="E94" s="45"/>
      <c r="F94" s="25"/>
      <c r="G94" s="45"/>
      <c r="H94" s="27"/>
      <c r="I94" s="42"/>
      <c r="J94" s="27"/>
      <c r="K94" s="42"/>
      <c r="L94" s="27"/>
      <c r="M94" s="42"/>
      <c r="N94" s="25"/>
      <c r="O94" s="42"/>
      <c r="P94" s="26"/>
      <c r="Q94" s="42"/>
      <c r="R94" s="26"/>
      <c r="S94" s="42"/>
      <c r="T94" s="26"/>
      <c r="U94" s="42"/>
      <c r="V94" s="26"/>
      <c r="W94" s="42"/>
      <c r="X94" s="26"/>
      <c r="Y94" s="42"/>
      <c r="Z94" s="26"/>
      <c r="AA94" s="42"/>
      <c r="AB94" s="15"/>
    </row>
    <row r="95" spans="1:28" x14ac:dyDescent="0.25">
      <c r="A95" s="22"/>
      <c r="B95" s="28"/>
      <c r="C95" s="24"/>
      <c r="D95" s="25"/>
      <c r="E95" s="45"/>
      <c r="F95" s="25"/>
      <c r="G95" s="45"/>
      <c r="H95" s="27"/>
      <c r="I95" s="42"/>
      <c r="J95" s="27"/>
      <c r="K95" s="42"/>
      <c r="L95" s="27"/>
      <c r="M95" s="42"/>
      <c r="N95" s="25"/>
      <c r="O95" s="42"/>
      <c r="P95" s="26"/>
      <c r="Q95" s="42"/>
      <c r="R95" s="26"/>
      <c r="S95" s="42"/>
      <c r="T95" s="26"/>
      <c r="U95" s="42"/>
      <c r="V95" s="26"/>
      <c r="W95" s="42"/>
      <c r="X95" s="26"/>
      <c r="Y95" s="42"/>
      <c r="Z95" s="26"/>
      <c r="AA95" s="42"/>
      <c r="AB95" s="15"/>
    </row>
    <row r="96" spans="1:28" x14ac:dyDescent="0.25">
      <c r="A96" s="22"/>
      <c r="B96" s="23"/>
      <c r="C96" s="24"/>
      <c r="D96" s="25"/>
      <c r="E96" s="45"/>
      <c r="F96" s="25"/>
      <c r="G96" s="45"/>
      <c r="H96" s="27"/>
      <c r="I96" s="42"/>
      <c r="J96" s="27"/>
      <c r="K96" s="42"/>
      <c r="L96" s="27"/>
      <c r="M96" s="42"/>
      <c r="N96" s="25"/>
      <c r="O96" s="42"/>
      <c r="P96" s="26"/>
      <c r="Q96" s="42"/>
      <c r="R96" s="26"/>
      <c r="S96" s="42"/>
      <c r="T96" s="26"/>
      <c r="U96" s="42"/>
      <c r="V96" s="26"/>
      <c r="W96" s="42"/>
      <c r="X96" s="26"/>
      <c r="Y96" s="42"/>
      <c r="Z96" s="26"/>
      <c r="AA96" s="42"/>
      <c r="AB96" s="15"/>
    </row>
    <row r="97" spans="1:28" x14ac:dyDescent="0.25">
      <c r="A97" s="22"/>
      <c r="B97" s="31"/>
      <c r="C97" s="24"/>
      <c r="D97" s="25"/>
      <c r="E97" s="45"/>
      <c r="F97" s="25"/>
      <c r="G97" s="45"/>
      <c r="H97" s="27"/>
      <c r="I97" s="42"/>
      <c r="J97" s="27"/>
      <c r="K97" s="42"/>
      <c r="L97" s="27"/>
      <c r="M97" s="42"/>
      <c r="N97" s="25"/>
      <c r="O97" s="42"/>
      <c r="P97" s="26"/>
      <c r="Q97" s="42"/>
      <c r="R97" s="26"/>
      <c r="S97" s="42"/>
      <c r="T97" s="26"/>
      <c r="U97" s="42"/>
      <c r="V97" s="26"/>
      <c r="W97" s="42"/>
      <c r="X97" s="26"/>
      <c r="Y97" s="42"/>
      <c r="Z97" s="26"/>
      <c r="AA97" s="42"/>
      <c r="AB97" s="15"/>
    </row>
    <row r="98" spans="1:28" x14ac:dyDescent="0.25">
      <c r="A98" s="22"/>
      <c r="B98" s="31"/>
      <c r="C98" s="24"/>
      <c r="D98" s="25"/>
      <c r="E98" s="45"/>
      <c r="F98" s="25"/>
      <c r="G98" s="45"/>
      <c r="H98" s="27"/>
      <c r="I98" s="42"/>
      <c r="J98" s="27"/>
      <c r="K98" s="42"/>
      <c r="L98" s="27"/>
      <c r="M98" s="42"/>
      <c r="N98" s="25"/>
      <c r="O98" s="42"/>
      <c r="P98" s="26"/>
      <c r="Q98" s="42"/>
      <c r="R98" s="26"/>
      <c r="S98" s="42"/>
      <c r="T98" s="26"/>
      <c r="U98" s="42"/>
      <c r="V98" s="26"/>
      <c r="W98" s="42"/>
      <c r="X98" s="26"/>
      <c r="Y98" s="42"/>
      <c r="Z98" s="26"/>
      <c r="AA98" s="42"/>
      <c r="AB98" s="15"/>
    </row>
    <row r="99" spans="1:28" x14ac:dyDescent="0.25">
      <c r="A99" s="22"/>
      <c r="B99" s="23"/>
      <c r="C99" s="24"/>
      <c r="D99" s="25"/>
      <c r="E99" s="45"/>
      <c r="F99" s="25"/>
      <c r="G99" s="45"/>
      <c r="H99" s="27"/>
      <c r="I99" s="42"/>
      <c r="J99" s="27"/>
      <c r="K99" s="42"/>
      <c r="L99" s="27"/>
      <c r="M99" s="42"/>
      <c r="N99" s="25"/>
      <c r="O99" s="42"/>
      <c r="P99" s="26"/>
      <c r="Q99" s="42"/>
      <c r="R99" s="26"/>
      <c r="S99" s="42"/>
      <c r="T99" s="26"/>
      <c r="U99" s="42"/>
      <c r="V99" s="26"/>
      <c r="W99" s="42"/>
      <c r="X99" s="26"/>
      <c r="Y99" s="42"/>
      <c r="Z99" s="26"/>
      <c r="AA99" s="42"/>
      <c r="AB99" s="15"/>
    </row>
    <row r="100" spans="1:28" x14ac:dyDescent="0.25">
      <c r="A100" s="32"/>
      <c r="B100" s="33"/>
      <c r="C100" s="24"/>
      <c r="D100" s="25"/>
      <c r="E100" s="45"/>
      <c r="F100" s="25"/>
      <c r="G100" s="45"/>
      <c r="H100" s="27"/>
      <c r="I100" s="42"/>
      <c r="J100" s="27"/>
      <c r="K100" s="42"/>
      <c r="L100" s="27"/>
      <c r="M100" s="42"/>
      <c r="N100" s="25"/>
      <c r="O100" s="42"/>
      <c r="P100" s="26"/>
      <c r="Q100" s="42"/>
      <c r="R100" s="26"/>
      <c r="S100" s="42"/>
      <c r="T100" s="26"/>
      <c r="U100" s="42"/>
      <c r="V100" s="26"/>
      <c r="W100" s="42"/>
      <c r="X100" s="26"/>
      <c r="Y100" s="42"/>
      <c r="Z100" s="26"/>
      <c r="AA100" s="42"/>
      <c r="AB100" s="15"/>
    </row>
    <row r="101" spans="1:28" x14ac:dyDescent="0.25">
      <c r="A101" s="22"/>
      <c r="B101" s="23"/>
      <c r="C101" s="24"/>
      <c r="D101" s="25"/>
      <c r="E101" s="45"/>
      <c r="F101" s="25"/>
      <c r="G101" s="45"/>
      <c r="H101" s="27"/>
      <c r="I101" s="42"/>
      <c r="J101" s="27"/>
      <c r="K101" s="42"/>
      <c r="L101" s="27"/>
      <c r="M101" s="42"/>
      <c r="N101" s="25"/>
      <c r="O101" s="42"/>
      <c r="P101" s="26"/>
      <c r="Q101" s="42"/>
      <c r="R101" s="26"/>
      <c r="S101" s="42"/>
      <c r="T101" s="26"/>
      <c r="U101" s="42"/>
      <c r="V101" s="26"/>
      <c r="W101" s="42"/>
      <c r="X101" s="26"/>
      <c r="Y101" s="42"/>
      <c r="Z101" s="26"/>
      <c r="AA101" s="42"/>
      <c r="AB101" s="15"/>
    </row>
    <row r="102" spans="1:28" x14ac:dyDescent="0.25">
      <c r="A102" s="22"/>
      <c r="B102" s="23"/>
      <c r="C102" s="24"/>
      <c r="D102" s="29"/>
      <c r="E102" s="46"/>
      <c r="F102" s="29"/>
      <c r="G102" s="46"/>
      <c r="H102" s="27"/>
      <c r="I102" s="42"/>
      <c r="J102" s="27"/>
      <c r="K102" s="42"/>
      <c r="L102" s="27"/>
      <c r="M102" s="42"/>
      <c r="N102" s="29"/>
      <c r="O102" s="42"/>
      <c r="P102" s="30"/>
      <c r="Q102" s="42"/>
      <c r="R102" s="30"/>
      <c r="S102" s="42"/>
      <c r="T102" s="30"/>
      <c r="U102" s="42"/>
      <c r="V102" s="30"/>
      <c r="W102" s="42"/>
      <c r="X102" s="30"/>
      <c r="Y102" s="42"/>
      <c r="Z102" s="30"/>
      <c r="AA102" s="42"/>
      <c r="AB102" s="15"/>
    </row>
    <row r="103" spans="1:28" x14ac:dyDescent="0.25">
      <c r="A103" s="22"/>
      <c r="B103" s="23"/>
      <c r="C103" s="24"/>
      <c r="D103" s="25"/>
      <c r="E103" s="45"/>
      <c r="F103" s="25"/>
      <c r="G103" s="45"/>
      <c r="H103" s="27"/>
      <c r="I103" s="42"/>
      <c r="J103" s="27"/>
      <c r="K103" s="42"/>
      <c r="L103" s="27"/>
      <c r="M103" s="42"/>
      <c r="N103" s="25"/>
      <c r="O103" s="42"/>
      <c r="P103" s="26"/>
      <c r="Q103" s="42"/>
      <c r="R103" s="26"/>
      <c r="S103" s="42"/>
      <c r="T103" s="26"/>
      <c r="U103" s="42"/>
      <c r="V103" s="26"/>
      <c r="W103" s="42"/>
      <c r="X103" s="26"/>
      <c r="Y103" s="42"/>
      <c r="Z103" s="26"/>
      <c r="AA103" s="42"/>
      <c r="AB103" s="15"/>
    </row>
    <row r="104" spans="1:28" x14ac:dyDescent="0.25">
      <c r="A104" s="22"/>
      <c r="B104" s="23"/>
      <c r="C104" s="24"/>
      <c r="D104" s="29"/>
      <c r="E104" s="46"/>
      <c r="F104" s="29"/>
      <c r="G104" s="46"/>
      <c r="H104" s="27"/>
      <c r="I104" s="42"/>
      <c r="J104" s="27"/>
      <c r="K104" s="42"/>
      <c r="L104" s="27"/>
      <c r="M104" s="42"/>
      <c r="N104" s="29"/>
      <c r="O104" s="42"/>
      <c r="P104" s="30"/>
      <c r="Q104" s="42"/>
      <c r="R104" s="30"/>
      <c r="S104" s="42"/>
      <c r="T104" s="30"/>
      <c r="U104" s="42"/>
      <c r="V104" s="30"/>
      <c r="W104" s="42"/>
      <c r="X104" s="30"/>
      <c r="Y104" s="42"/>
      <c r="Z104" s="30"/>
      <c r="AA104" s="42"/>
      <c r="AB104" s="15"/>
    </row>
    <row r="105" spans="1:28" x14ac:dyDescent="0.25">
      <c r="A105" s="22"/>
      <c r="B105" s="23"/>
      <c r="C105" s="24"/>
      <c r="D105" s="25"/>
      <c r="E105" s="45"/>
      <c r="F105" s="25"/>
      <c r="G105" s="45"/>
      <c r="H105" s="27"/>
      <c r="I105" s="42"/>
      <c r="J105" s="27"/>
      <c r="K105" s="42"/>
      <c r="L105" s="27"/>
      <c r="M105" s="42"/>
      <c r="N105" s="25"/>
      <c r="O105" s="42"/>
      <c r="P105" s="26"/>
      <c r="Q105" s="42"/>
      <c r="R105" s="26"/>
      <c r="S105" s="42"/>
      <c r="T105" s="26"/>
      <c r="U105" s="42"/>
      <c r="V105" s="26"/>
      <c r="W105" s="42"/>
      <c r="X105" s="26"/>
      <c r="Y105" s="42"/>
      <c r="Z105" s="26"/>
      <c r="AA105" s="42"/>
      <c r="AB105" s="15"/>
    </row>
    <row r="106" spans="1:28" x14ac:dyDescent="0.25">
      <c r="A106" s="22"/>
      <c r="B106" s="23"/>
      <c r="C106" s="24"/>
      <c r="D106" s="29"/>
      <c r="E106" s="46"/>
      <c r="F106" s="29"/>
      <c r="G106" s="46"/>
      <c r="H106" s="27"/>
      <c r="I106" s="42"/>
      <c r="J106" s="27"/>
      <c r="K106" s="42"/>
      <c r="L106" s="27"/>
      <c r="M106" s="42"/>
      <c r="N106" s="29"/>
      <c r="O106" s="42"/>
      <c r="P106" s="30"/>
      <c r="Q106" s="42"/>
      <c r="R106" s="30"/>
      <c r="S106" s="42"/>
      <c r="T106" s="30"/>
      <c r="U106" s="42"/>
      <c r="V106" s="30"/>
      <c r="W106" s="42"/>
      <c r="X106" s="30"/>
      <c r="Y106" s="42"/>
      <c r="Z106" s="30"/>
      <c r="AA106" s="42"/>
      <c r="AB106" s="15"/>
    </row>
    <row r="107" spans="1:28" x14ac:dyDescent="0.25">
      <c r="A107" s="22"/>
      <c r="B107" s="23"/>
      <c r="C107" s="24"/>
      <c r="D107" s="25"/>
      <c r="E107" s="45"/>
      <c r="F107" s="25"/>
      <c r="G107" s="45"/>
      <c r="H107" s="27"/>
      <c r="I107" s="42"/>
      <c r="J107" s="27"/>
      <c r="K107" s="42"/>
      <c r="L107" s="27"/>
      <c r="M107" s="42"/>
      <c r="N107" s="25"/>
      <c r="O107" s="42"/>
      <c r="P107" s="26"/>
      <c r="Q107" s="42"/>
      <c r="R107" s="26"/>
      <c r="S107" s="42"/>
      <c r="T107" s="26"/>
      <c r="U107" s="42"/>
      <c r="V107" s="26"/>
      <c r="W107" s="42"/>
      <c r="X107" s="26"/>
      <c r="Y107" s="42"/>
      <c r="Z107" s="26"/>
      <c r="AA107" s="42"/>
      <c r="AB107" s="15"/>
    </row>
    <row r="108" spans="1:28" x14ac:dyDescent="0.25">
      <c r="A108" s="22"/>
      <c r="B108" s="23"/>
      <c r="C108" s="24"/>
      <c r="D108" s="29"/>
      <c r="E108" s="46"/>
      <c r="F108" s="29"/>
      <c r="G108" s="46"/>
      <c r="H108" s="27"/>
      <c r="I108" s="42"/>
      <c r="J108" s="27"/>
      <c r="K108" s="42"/>
      <c r="L108" s="27"/>
      <c r="M108" s="42"/>
      <c r="N108" s="29"/>
      <c r="O108" s="42"/>
      <c r="P108" s="30"/>
      <c r="Q108" s="42"/>
      <c r="R108" s="30"/>
      <c r="S108" s="42"/>
      <c r="T108" s="30"/>
      <c r="U108" s="42"/>
      <c r="V108" s="30"/>
      <c r="W108" s="42"/>
      <c r="X108" s="30"/>
      <c r="Y108" s="42"/>
      <c r="Z108" s="30"/>
      <c r="AA108" s="42"/>
      <c r="AB108" s="15"/>
    </row>
    <row r="109" spans="1:28" x14ac:dyDescent="0.25">
      <c r="A109" s="22"/>
      <c r="B109" s="23"/>
      <c r="C109" s="24"/>
      <c r="D109" s="25"/>
      <c r="E109" s="45"/>
      <c r="F109" s="25"/>
      <c r="G109" s="45"/>
      <c r="H109" s="27"/>
      <c r="I109" s="42"/>
      <c r="J109" s="27"/>
      <c r="K109" s="42"/>
      <c r="L109" s="27"/>
      <c r="M109" s="42"/>
      <c r="N109" s="25"/>
      <c r="O109" s="42"/>
      <c r="P109" s="26"/>
      <c r="Q109" s="42"/>
      <c r="R109" s="26"/>
      <c r="S109" s="42"/>
      <c r="T109" s="26"/>
      <c r="U109" s="42"/>
      <c r="V109" s="26"/>
      <c r="W109" s="42"/>
      <c r="X109" s="26"/>
      <c r="Y109" s="42"/>
      <c r="Z109" s="26"/>
      <c r="AA109" s="42"/>
      <c r="AB109" s="15"/>
    </row>
    <row r="110" spans="1:28" x14ac:dyDescent="0.25">
      <c r="A110" s="22"/>
      <c r="B110" s="31"/>
      <c r="C110" s="24"/>
      <c r="D110" s="25"/>
      <c r="E110" s="45"/>
      <c r="F110" s="25"/>
      <c r="G110" s="45"/>
      <c r="H110" s="27"/>
      <c r="I110" s="42"/>
      <c r="J110" s="27"/>
      <c r="K110" s="42"/>
      <c r="L110" s="27"/>
      <c r="M110" s="42"/>
      <c r="N110" s="25"/>
      <c r="O110" s="42"/>
      <c r="P110" s="26"/>
      <c r="Q110" s="42"/>
      <c r="R110" s="26"/>
      <c r="S110" s="42"/>
      <c r="T110" s="26"/>
      <c r="U110" s="42"/>
      <c r="V110" s="26"/>
      <c r="W110" s="42"/>
      <c r="X110" s="26"/>
      <c r="Y110" s="42"/>
      <c r="Z110" s="26"/>
      <c r="AA110" s="42"/>
      <c r="AB110" s="15"/>
    </row>
    <row r="111" spans="1:28" x14ac:dyDescent="0.25">
      <c r="A111" s="22"/>
      <c r="B111" s="23"/>
      <c r="C111" s="24"/>
      <c r="D111" s="25"/>
      <c r="E111" s="45"/>
      <c r="F111" s="25"/>
      <c r="G111" s="45"/>
      <c r="H111" s="27"/>
      <c r="I111" s="42"/>
      <c r="J111" s="27"/>
      <c r="K111" s="42"/>
      <c r="L111" s="27"/>
      <c r="M111" s="42"/>
      <c r="N111" s="25"/>
      <c r="O111" s="42"/>
      <c r="P111" s="26"/>
      <c r="Q111" s="42"/>
      <c r="R111" s="26"/>
      <c r="S111" s="42"/>
      <c r="T111" s="26"/>
      <c r="U111" s="42"/>
      <c r="V111" s="26"/>
      <c r="W111" s="42"/>
      <c r="X111" s="26"/>
      <c r="Y111" s="42"/>
      <c r="Z111" s="26"/>
      <c r="AA111" s="42"/>
      <c r="AB111" s="15"/>
    </row>
    <row r="112" spans="1:28" x14ac:dyDescent="0.25">
      <c r="A112" s="22"/>
      <c r="B112" s="23"/>
      <c r="C112" s="24"/>
      <c r="D112" s="25"/>
      <c r="E112" s="45"/>
      <c r="F112" s="25"/>
      <c r="G112" s="45"/>
      <c r="H112" s="27"/>
      <c r="I112" s="42"/>
      <c r="J112" s="27"/>
      <c r="K112" s="42"/>
      <c r="L112" s="27"/>
      <c r="M112" s="42"/>
      <c r="N112" s="25"/>
      <c r="O112" s="42"/>
      <c r="P112" s="26"/>
      <c r="Q112" s="42"/>
      <c r="R112" s="26"/>
      <c r="S112" s="42"/>
      <c r="T112" s="26"/>
      <c r="U112" s="42"/>
      <c r="V112" s="26"/>
      <c r="W112" s="42"/>
      <c r="X112" s="26"/>
      <c r="Y112" s="42"/>
      <c r="Z112" s="26"/>
      <c r="AA112" s="42"/>
      <c r="AB112" s="15"/>
    </row>
    <row r="113" spans="1:28" x14ac:dyDescent="0.25">
      <c r="A113" s="32"/>
      <c r="B113" s="33"/>
      <c r="C113" s="24"/>
      <c r="D113" s="25"/>
      <c r="E113" s="45"/>
      <c r="F113" s="25"/>
      <c r="G113" s="45"/>
      <c r="H113" s="27"/>
      <c r="I113" s="42"/>
      <c r="J113" s="27"/>
      <c r="K113" s="42"/>
      <c r="L113" s="27"/>
      <c r="M113" s="42"/>
      <c r="N113" s="25"/>
      <c r="O113" s="42"/>
      <c r="P113" s="26"/>
      <c r="Q113" s="42"/>
      <c r="R113" s="26"/>
      <c r="S113" s="42"/>
      <c r="T113" s="26"/>
      <c r="U113" s="42"/>
      <c r="V113" s="26"/>
      <c r="W113" s="42"/>
      <c r="X113" s="26"/>
      <c r="Y113" s="42"/>
      <c r="Z113" s="26"/>
      <c r="AA113" s="42"/>
      <c r="AB113" s="15"/>
    </row>
    <row r="114" spans="1:28" x14ac:dyDescent="0.25">
      <c r="A114" s="22"/>
      <c r="B114" s="23"/>
      <c r="C114" s="24"/>
      <c r="D114" s="25"/>
      <c r="E114" s="45"/>
      <c r="F114" s="25"/>
      <c r="G114" s="45"/>
      <c r="H114" s="27"/>
      <c r="I114" s="42"/>
      <c r="J114" s="27"/>
      <c r="K114" s="42"/>
      <c r="L114" s="27"/>
      <c r="M114" s="42"/>
      <c r="N114" s="25"/>
      <c r="O114" s="42"/>
      <c r="P114" s="26"/>
      <c r="Q114" s="42"/>
      <c r="R114" s="26"/>
      <c r="S114" s="42"/>
      <c r="T114" s="26"/>
      <c r="U114" s="42"/>
      <c r="V114" s="26"/>
      <c r="W114" s="42"/>
      <c r="X114" s="26"/>
      <c r="Y114" s="42"/>
      <c r="Z114" s="26"/>
      <c r="AA114" s="42"/>
      <c r="AB114" s="15"/>
    </row>
    <row r="115" spans="1:28" x14ac:dyDescent="0.25">
      <c r="A115" s="22"/>
      <c r="B115" s="23"/>
      <c r="C115" s="24"/>
      <c r="D115" s="29"/>
      <c r="E115" s="46"/>
      <c r="F115" s="29"/>
      <c r="G115" s="46"/>
      <c r="H115" s="27"/>
      <c r="I115" s="42"/>
      <c r="J115" s="27"/>
      <c r="K115" s="42"/>
      <c r="L115" s="27"/>
      <c r="M115" s="42"/>
      <c r="N115" s="29"/>
      <c r="O115" s="42"/>
      <c r="P115" s="30"/>
      <c r="Q115" s="42"/>
      <c r="R115" s="30"/>
      <c r="S115" s="42"/>
      <c r="T115" s="30"/>
      <c r="U115" s="42"/>
      <c r="V115" s="30"/>
      <c r="W115" s="42"/>
      <c r="X115" s="30"/>
      <c r="Y115" s="42"/>
      <c r="Z115" s="30"/>
      <c r="AA115" s="42"/>
      <c r="AB115" s="15"/>
    </row>
    <row r="116" spans="1:28" x14ac:dyDescent="0.25">
      <c r="A116" s="22"/>
      <c r="B116" s="23"/>
      <c r="C116" s="24"/>
      <c r="D116" s="25"/>
      <c r="E116" s="45"/>
      <c r="F116" s="25"/>
      <c r="G116" s="45"/>
      <c r="H116" s="27"/>
      <c r="I116" s="42"/>
      <c r="J116" s="27"/>
      <c r="K116" s="42"/>
      <c r="L116" s="27"/>
      <c r="M116" s="42"/>
      <c r="N116" s="25"/>
      <c r="O116" s="42"/>
      <c r="P116" s="26"/>
      <c r="Q116" s="42"/>
      <c r="R116" s="26"/>
      <c r="S116" s="42"/>
      <c r="T116" s="26"/>
      <c r="U116" s="42"/>
      <c r="V116" s="26"/>
      <c r="W116" s="42"/>
      <c r="X116" s="26"/>
      <c r="Y116" s="42"/>
      <c r="Z116" s="26"/>
      <c r="AA116" s="42"/>
      <c r="AB116" s="15"/>
    </row>
    <row r="117" spans="1:28" x14ac:dyDescent="0.25">
      <c r="A117" s="22"/>
      <c r="B117" s="23"/>
      <c r="C117" s="24"/>
      <c r="D117" s="29"/>
      <c r="E117" s="46"/>
      <c r="F117" s="29"/>
      <c r="G117" s="46"/>
      <c r="H117" s="27"/>
      <c r="I117" s="42"/>
      <c r="J117" s="27"/>
      <c r="K117" s="42"/>
      <c r="L117" s="27"/>
      <c r="M117" s="42"/>
      <c r="N117" s="29"/>
      <c r="O117" s="42"/>
      <c r="P117" s="30"/>
      <c r="Q117" s="42"/>
      <c r="R117" s="30"/>
      <c r="S117" s="42"/>
      <c r="T117" s="30"/>
      <c r="U117" s="42"/>
      <c r="V117" s="30"/>
      <c r="W117" s="42"/>
      <c r="X117" s="30"/>
      <c r="Y117" s="42"/>
      <c r="Z117" s="30"/>
      <c r="AA117" s="42"/>
      <c r="AB117" s="15"/>
    </row>
    <row r="118" spans="1:28" x14ac:dyDescent="0.25">
      <c r="A118" s="22"/>
      <c r="B118" s="23"/>
      <c r="C118" s="24"/>
      <c r="D118" s="29"/>
      <c r="E118" s="46"/>
      <c r="F118" s="29"/>
      <c r="G118" s="46"/>
      <c r="H118" s="27"/>
      <c r="I118" s="42"/>
      <c r="J118" s="27"/>
      <c r="K118" s="42"/>
      <c r="L118" s="27"/>
      <c r="M118" s="42"/>
      <c r="N118" s="29"/>
      <c r="O118" s="42"/>
      <c r="P118" s="30"/>
      <c r="Q118" s="42"/>
      <c r="R118" s="30"/>
      <c r="S118" s="42"/>
      <c r="T118" s="30"/>
      <c r="U118" s="42"/>
      <c r="V118" s="30"/>
      <c r="W118" s="42"/>
      <c r="X118" s="30"/>
      <c r="Y118" s="42"/>
      <c r="Z118" s="30"/>
      <c r="AA118" s="42"/>
      <c r="AB118" s="15"/>
    </row>
    <row r="119" spans="1:28" x14ac:dyDescent="0.25">
      <c r="A119" s="22"/>
      <c r="B119" s="23"/>
      <c r="C119" s="24"/>
      <c r="D119" s="29"/>
      <c r="E119" s="46"/>
      <c r="F119" s="29"/>
      <c r="G119" s="46"/>
      <c r="H119" s="27"/>
      <c r="I119" s="42"/>
      <c r="J119" s="27"/>
      <c r="K119" s="42"/>
      <c r="L119" s="27"/>
      <c r="M119" s="42"/>
      <c r="N119" s="29"/>
      <c r="O119" s="42"/>
      <c r="P119" s="30"/>
      <c r="Q119" s="42"/>
      <c r="R119" s="30"/>
      <c r="S119" s="42"/>
      <c r="T119" s="30"/>
      <c r="U119" s="42"/>
      <c r="V119" s="30"/>
      <c r="W119" s="42"/>
      <c r="X119" s="30"/>
      <c r="Y119" s="42"/>
      <c r="Z119" s="30"/>
      <c r="AA119" s="42"/>
      <c r="AB119" s="15"/>
    </row>
    <row r="120" spans="1:28" x14ac:dyDescent="0.25">
      <c r="A120" s="22"/>
      <c r="B120" s="23"/>
      <c r="C120" s="24"/>
      <c r="D120" s="25"/>
      <c r="E120" s="45"/>
      <c r="F120" s="25"/>
      <c r="G120" s="45"/>
      <c r="H120" s="27"/>
      <c r="I120" s="42"/>
      <c r="J120" s="27"/>
      <c r="K120" s="42"/>
      <c r="L120" s="27"/>
      <c r="M120" s="42"/>
      <c r="N120" s="25"/>
      <c r="O120" s="42"/>
      <c r="P120" s="26"/>
      <c r="Q120" s="42"/>
      <c r="R120" s="26"/>
      <c r="S120" s="42"/>
      <c r="T120" s="26"/>
      <c r="U120" s="42"/>
      <c r="V120" s="26"/>
      <c r="W120" s="42"/>
      <c r="X120" s="26"/>
      <c r="Y120" s="42"/>
      <c r="Z120" s="26"/>
      <c r="AA120" s="42"/>
      <c r="AB120" s="15"/>
    </row>
    <row r="121" spans="1:28" x14ac:dyDescent="0.25">
      <c r="A121" s="22"/>
      <c r="B121" s="23"/>
      <c r="C121" s="24"/>
      <c r="D121" s="29"/>
      <c r="E121" s="46"/>
      <c r="F121" s="29"/>
      <c r="G121" s="46"/>
      <c r="H121" s="27"/>
      <c r="I121" s="42"/>
      <c r="J121" s="27"/>
      <c r="K121" s="42"/>
      <c r="L121" s="27"/>
      <c r="M121" s="42"/>
      <c r="N121" s="29"/>
      <c r="O121" s="42"/>
      <c r="P121" s="30"/>
      <c r="Q121" s="42"/>
      <c r="R121" s="30"/>
      <c r="S121" s="42"/>
      <c r="T121" s="30"/>
      <c r="U121" s="42"/>
      <c r="V121" s="30"/>
      <c r="W121" s="42"/>
      <c r="X121" s="30"/>
      <c r="Y121" s="42"/>
      <c r="Z121" s="30"/>
      <c r="AA121" s="42"/>
      <c r="AB121" s="15"/>
    </row>
    <row r="122" spans="1:28" x14ac:dyDescent="0.25">
      <c r="A122" s="22"/>
      <c r="B122" s="23"/>
      <c r="C122" s="24"/>
      <c r="D122" s="25"/>
      <c r="E122" s="45"/>
      <c r="F122" s="25"/>
      <c r="G122" s="45"/>
      <c r="H122" s="27"/>
      <c r="I122" s="42"/>
      <c r="J122" s="27"/>
      <c r="K122" s="42"/>
      <c r="L122" s="27"/>
      <c r="M122" s="42"/>
      <c r="N122" s="25"/>
      <c r="O122" s="42"/>
      <c r="P122" s="26"/>
      <c r="Q122" s="42"/>
      <c r="R122" s="26"/>
      <c r="S122" s="42"/>
      <c r="T122" s="26"/>
      <c r="U122" s="42"/>
      <c r="V122" s="26"/>
      <c r="W122" s="42"/>
      <c r="X122" s="26"/>
      <c r="Y122" s="42"/>
      <c r="Z122" s="26"/>
      <c r="AA122" s="42"/>
      <c r="AB122" s="15"/>
    </row>
    <row r="123" spans="1:28" x14ac:dyDescent="0.25">
      <c r="A123" s="22"/>
      <c r="B123" s="23"/>
      <c r="C123" s="24"/>
      <c r="D123" s="29"/>
      <c r="E123" s="46"/>
      <c r="F123" s="29"/>
      <c r="G123" s="46"/>
      <c r="H123" s="27"/>
      <c r="I123" s="42"/>
      <c r="J123" s="27"/>
      <c r="K123" s="42"/>
      <c r="L123" s="27"/>
      <c r="M123" s="42"/>
      <c r="N123" s="29"/>
      <c r="O123" s="42"/>
      <c r="P123" s="30"/>
      <c r="Q123" s="42"/>
      <c r="R123" s="30"/>
      <c r="S123" s="42"/>
      <c r="T123" s="30"/>
      <c r="U123" s="42"/>
      <c r="V123" s="30"/>
      <c r="W123" s="42"/>
      <c r="X123" s="30"/>
      <c r="Y123" s="42"/>
      <c r="Z123" s="30"/>
      <c r="AA123" s="42"/>
      <c r="AB123" s="15"/>
    </row>
    <row r="124" spans="1:28" x14ac:dyDescent="0.25">
      <c r="A124" s="22"/>
      <c r="B124" s="23"/>
      <c r="C124" s="24"/>
      <c r="D124" s="25"/>
      <c r="E124" s="45"/>
      <c r="F124" s="25"/>
      <c r="G124" s="45"/>
      <c r="H124" s="27"/>
      <c r="I124" s="42"/>
      <c r="J124" s="27"/>
      <c r="K124" s="42"/>
      <c r="L124" s="27"/>
      <c r="M124" s="42"/>
      <c r="N124" s="25"/>
      <c r="O124" s="42"/>
      <c r="P124" s="26"/>
      <c r="Q124" s="42"/>
      <c r="R124" s="26"/>
      <c r="S124" s="42"/>
      <c r="T124" s="26"/>
      <c r="U124" s="42"/>
      <c r="V124" s="26"/>
      <c r="W124" s="42"/>
      <c r="X124" s="26"/>
      <c r="Y124" s="42"/>
      <c r="Z124" s="26"/>
      <c r="AA124" s="42"/>
      <c r="AB124" s="15"/>
    </row>
    <row r="125" spans="1:28" x14ac:dyDescent="0.25">
      <c r="A125" s="22"/>
      <c r="B125" s="23"/>
      <c r="C125" s="24"/>
      <c r="D125" s="29"/>
      <c r="E125" s="46"/>
      <c r="F125" s="29"/>
      <c r="G125" s="46"/>
      <c r="H125" s="27"/>
      <c r="I125" s="42"/>
      <c r="J125" s="27"/>
      <c r="K125" s="42"/>
      <c r="L125" s="27"/>
      <c r="M125" s="42"/>
      <c r="N125" s="29"/>
      <c r="O125" s="42"/>
      <c r="P125" s="30"/>
      <c r="Q125" s="42"/>
      <c r="R125" s="30"/>
      <c r="S125" s="42"/>
      <c r="T125" s="30"/>
      <c r="U125" s="42"/>
      <c r="V125" s="30"/>
      <c r="W125" s="42"/>
      <c r="X125" s="30"/>
      <c r="Y125" s="42"/>
      <c r="Z125" s="30"/>
      <c r="AA125" s="42"/>
      <c r="AB125" s="15"/>
    </row>
    <row r="126" spans="1:28" x14ac:dyDescent="0.25">
      <c r="A126" s="22"/>
      <c r="B126" s="23"/>
      <c r="C126" s="24"/>
      <c r="D126" s="25"/>
      <c r="E126" s="45"/>
      <c r="F126" s="25"/>
      <c r="G126" s="45"/>
      <c r="H126" s="27"/>
      <c r="I126" s="42"/>
      <c r="J126" s="27"/>
      <c r="K126" s="42"/>
      <c r="L126" s="27"/>
      <c r="M126" s="42"/>
      <c r="N126" s="25"/>
      <c r="O126" s="42"/>
      <c r="P126" s="26"/>
      <c r="Q126" s="42"/>
      <c r="R126" s="26"/>
      <c r="S126" s="42"/>
      <c r="T126" s="26"/>
      <c r="U126" s="42"/>
      <c r="V126" s="26"/>
      <c r="W126" s="42"/>
      <c r="X126" s="26"/>
      <c r="Y126" s="42"/>
      <c r="Z126" s="26"/>
      <c r="AA126" s="42"/>
      <c r="AB126" s="15"/>
    </row>
    <row r="127" spans="1:28" x14ac:dyDescent="0.25">
      <c r="A127" s="22"/>
      <c r="B127" s="23"/>
      <c r="C127" s="24"/>
      <c r="D127" s="29"/>
      <c r="E127" s="46"/>
      <c r="F127" s="29"/>
      <c r="G127" s="46"/>
      <c r="H127" s="27"/>
      <c r="I127" s="42"/>
      <c r="J127" s="27"/>
      <c r="K127" s="42"/>
      <c r="L127" s="27"/>
      <c r="M127" s="42"/>
      <c r="N127" s="29"/>
      <c r="O127" s="42"/>
      <c r="P127" s="30"/>
      <c r="Q127" s="42"/>
      <c r="R127" s="30"/>
      <c r="S127" s="42"/>
      <c r="T127" s="30"/>
      <c r="U127" s="42"/>
      <c r="V127" s="30"/>
      <c r="W127" s="42"/>
      <c r="X127" s="30"/>
      <c r="Y127" s="42"/>
      <c r="Z127" s="30"/>
      <c r="AA127" s="42"/>
      <c r="AB127" s="15"/>
    </row>
    <row r="128" spans="1:28" x14ac:dyDescent="0.25">
      <c r="A128" s="22"/>
      <c r="B128" s="23"/>
      <c r="C128" s="24"/>
      <c r="D128" s="25"/>
      <c r="E128" s="45"/>
      <c r="F128" s="25"/>
      <c r="G128" s="45"/>
      <c r="H128" s="27"/>
      <c r="I128" s="42"/>
      <c r="J128" s="27"/>
      <c r="K128" s="42"/>
      <c r="L128" s="27"/>
      <c r="M128" s="42"/>
      <c r="N128" s="25"/>
      <c r="O128" s="42"/>
      <c r="P128" s="26"/>
      <c r="Q128" s="42"/>
      <c r="R128" s="26"/>
      <c r="S128" s="42"/>
      <c r="T128" s="26"/>
      <c r="U128" s="42"/>
      <c r="V128" s="26"/>
      <c r="W128" s="42"/>
      <c r="X128" s="26"/>
      <c r="Y128" s="42"/>
      <c r="Z128" s="26"/>
      <c r="AA128" s="42"/>
      <c r="AB128" s="15"/>
    </row>
    <row r="129" spans="1:28" x14ac:dyDescent="0.25">
      <c r="A129" s="22"/>
      <c r="B129" s="23"/>
      <c r="C129" s="24"/>
      <c r="D129" s="29"/>
      <c r="E129" s="46"/>
      <c r="F129" s="29"/>
      <c r="G129" s="46"/>
      <c r="H129" s="27"/>
      <c r="I129" s="42"/>
      <c r="J129" s="27"/>
      <c r="K129" s="42"/>
      <c r="L129" s="27"/>
      <c r="M129" s="42"/>
      <c r="N129" s="29"/>
      <c r="O129" s="42"/>
      <c r="P129" s="30"/>
      <c r="Q129" s="42"/>
      <c r="R129" s="30"/>
      <c r="S129" s="42"/>
      <c r="T129" s="30"/>
      <c r="U129" s="42"/>
      <c r="V129" s="30"/>
      <c r="W129" s="42"/>
      <c r="X129" s="30"/>
      <c r="Y129" s="42"/>
      <c r="Z129" s="30"/>
      <c r="AA129" s="42"/>
      <c r="AB129" s="15"/>
    </row>
    <row r="130" spans="1:28" x14ac:dyDescent="0.25">
      <c r="A130" s="22"/>
      <c r="B130" s="23"/>
      <c r="C130" s="24"/>
      <c r="D130" s="25"/>
      <c r="E130" s="45"/>
      <c r="F130" s="25"/>
      <c r="G130" s="45"/>
      <c r="H130" s="27"/>
      <c r="I130" s="42"/>
      <c r="J130" s="27"/>
      <c r="K130" s="42"/>
      <c r="L130" s="27"/>
      <c r="M130" s="42"/>
      <c r="N130" s="25"/>
      <c r="O130" s="42"/>
      <c r="P130" s="26"/>
      <c r="Q130" s="42"/>
      <c r="R130" s="26"/>
      <c r="S130" s="42"/>
      <c r="T130" s="26"/>
      <c r="U130" s="42"/>
      <c r="V130" s="26"/>
      <c r="W130" s="42"/>
      <c r="X130" s="26"/>
      <c r="Y130" s="42"/>
      <c r="Z130" s="26"/>
      <c r="AA130" s="42"/>
      <c r="AB130" s="15"/>
    </row>
    <row r="131" spans="1:28" x14ac:dyDescent="0.25">
      <c r="A131" s="22"/>
      <c r="B131" s="31"/>
      <c r="C131" s="24"/>
      <c r="D131" s="25"/>
      <c r="E131" s="45"/>
      <c r="F131" s="25"/>
      <c r="G131" s="45"/>
      <c r="H131" s="27"/>
      <c r="I131" s="42"/>
      <c r="J131" s="27"/>
      <c r="K131" s="42"/>
      <c r="L131" s="27"/>
      <c r="M131" s="42"/>
      <c r="N131" s="25"/>
      <c r="O131" s="42"/>
      <c r="P131" s="26"/>
      <c r="Q131" s="42"/>
      <c r="R131" s="26"/>
      <c r="S131" s="42"/>
      <c r="T131" s="26"/>
      <c r="U131" s="42"/>
      <c r="V131" s="26"/>
      <c r="W131" s="42"/>
      <c r="X131" s="26"/>
      <c r="Y131" s="42"/>
      <c r="Z131" s="26"/>
      <c r="AA131" s="42"/>
      <c r="AB131" s="15"/>
    </row>
    <row r="132" spans="1:28" x14ac:dyDescent="0.25">
      <c r="A132" s="22"/>
      <c r="B132" s="31"/>
      <c r="C132" s="24"/>
      <c r="D132" s="25"/>
      <c r="E132" s="45"/>
      <c r="F132" s="25"/>
      <c r="G132" s="45"/>
      <c r="H132" s="27"/>
      <c r="I132" s="42"/>
      <c r="J132" s="27"/>
      <c r="K132" s="42"/>
      <c r="L132" s="27"/>
      <c r="M132" s="42"/>
      <c r="N132" s="25"/>
      <c r="O132" s="42"/>
      <c r="P132" s="26"/>
      <c r="Q132" s="42"/>
      <c r="R132" s="26"/>
      <c r="S132" s="42"/>
      <c r="T132" s="26"/>
      <c r="U132" s="42"/>
      <c r="V132" s="26"/>
      <c r="W132" s="42"/>
      <c r="X132" s="26"/>
      <c r="Y132" s="42"/>
      <c r="Z132" s="26"/>
      <c r="AA132" s="42"/>
      <c r="AB132" s="15"/>
    </row>
    <row r="133" spans="1:28" x14ac:dyDescent="0.25">
      <c r="A133" s="32"/>
      <c r="B133" s="33"/>
      <c r="C133" s="24"/>
      <c r="D133" s="25"/>
      <c r="E133" s="45"/>
      <c r="F133" s="25"/>
      <c r="G133" s="45"/>
      <c r="H133" s="27"/>
      <c r="I133" s="42"/>
      <c r="J133" s="27"/>
      <c r="K133" s="42"/>
      <c r="L133" s="27"/>
      <c r="M133" s="42"/>
      <c r="N133" s="25"/>
      <c r="O133" s="42"/>
      <c r="P133" s="26"/>
      <c r="Q133" s="42"/>
      <c r="R133" s="26"/>
      <c r="S133" s="42"/>
      <c r="T133" s="26"/>
      <c r="U133" s="42"/>
      <c r="V133" s="26"/>
      <c r="W133" s="42"/>
      <c r="X133" s="26"/>
      <c r="Y133" s="42"/>
      <c r="Z133" s="26"/>
      <c r="AA133" s="42"/>
      <c r="AB133" s="15"/>
    </row>
    <row r="134" spans="1:28" x14ac:dyDescent="0.25">
      <c r="A134" s="22"/>
      <c r="B134" s="28"/>
      <c r="C134" s="24"/>
      <c r="D134" s="25"/>
      <c r="E134" s="45"/>
      <c r="F134" s="25"/>
      <c r="G134" s="45"/>
      <c r="H134" s="27"/>
      <c r="I134" s="42"/>
      <c r="J134" s="27"/>
      <c r="K134" s="42"/>
      <c r="L134" s="27"/>
      <c r="M134" s="42"/>
      <c r="N134" s="25"/>
      <c r="O134" s="42"/>
      <c r="P134" s="26"/>
      <c r="Q134" s="42"/>
      <c r="R134" s="26"/>
      <c r="S134" s="42"/>
      <c r="T134" s="26"/>
      <c r="U134" s="42"/>
      <c r="V134" s="26"/>
      <c r="W134" s="42"/>
      <c r="X134" s="26"/>
      <c r="Y134" s="42"/>
      <c r="Z134" s="26"/>
      <c r="AA134" s="42"/>
      <c r="AB134" s="15"/>
    </row>
    <row r="135" spans="1:28" x14ac:dyDescent="0.25">
      <c r="A135" s="22"/>
      <c r="B135" s="23"/>
      <c r="C135" s="24"/>
      <c r="D135" s="29"/>
      <c r="E135" s="46"/>
      <c r="F135" s="29"/>
      <c r="G135" s="46"/>
      <c r="H135" s="27"/>
      <c r="I135" s="42"/>
      <c r="J135" s="27"/>
      <c r="K135" s="42"/>
      <c r="L135" s="27"/>
      <c r="M135" s="42"/>
      <c r="N135" s="29"/>
      <c r="O135" s="42"/>
      <c r="P135" s="30"/>
      <c r="Q135" s="42"/>
      <c r="R135" s="30"/>
      <c r="S135" s="42"/>
      <c r="T135" s="30"/>
      <c r="U135" s="42"/>
      <c r="V135" s="30"/>
      <c r="W135" s="42"/>
      <c r="X135" s="30"/>
      <c r="Y135" s="42"/>
      <c r="Z135" s="30"/>
      <c r="AA135" s="42"/>
      <c r="AB135" s="15"/>
    </row>
    <row r="136" spans="1:28" x14ac:dyDescent="0.25">
      <c r="A136" s="22"/>
      <c r="B136" s="28"/>
      <c r="C136" s="24"/>
      <c r="D136" s="25"/>
      <c r="E136" s="45"/>
      <c r="F136" s="25"/>
      <c r="G136" s="45"/>
      <c r="H136" s="27"/>
      <c r="I136" s="42"/>
      <c r="J136" s="27"/>
      <c r="K136" s="42"/>
      <c r="L136" s="27"/>
      <c r="M136" s="42"/>
      <c r="N136" s="25"/>
      <c r="O136" s="42"/>
      <c r="P136" s="26"/>
      <c r="Q136" s="42"/>
      <c r="R136" s="26"/>
      <c r="S136" s="42"/>
      <c r="T136" s="26"/>
      <c r="U136" s="42"/>
      <c r="V136" s="26"/>
      <c r="W136" s="42"/>
      <c r="X136" s="26"/>
      <c r="Y136" s="42"/>
      <c r="Z136" s="26"/>
      <c r="AA136" s="42"/>
      <c r="AB136" s="15"/>
    </row>
    <row r="137" spans="1:28" x14ac:dyDescent="0.25">
      <c r="A137" s="22"/>
      <c r="B137" s="23"/>
      <c r="C137" s="24"/>
      <c r="D137" s="29"/>
      <c r="E137" s="46"/>
      <c r="F137" s="29"/>
      <c r="G137" s="46"/>
      <c r="H137" s="27"/>
      <c r="I137" s="42"/>
      <c r="J137" s="27"/>
      <c r="K137" s="42"/>
      <c r="L137" s="27"/>
      <c r="M137" s="42"/>
      <c r="N137" s="29"/>
      <c r="O137" s="42"/>
      <c r="P137" s="30"/>
      <c r="Q137" s="42"/>
      <c r="R137" s="30"/>
      <c r="S137" s="42"/>
      <c r="T137" s="30"/>
      <c r="U137" s="42"/>
      <c r="V137" s="30"/>
      <c r="W137" s="42"/>
      <c r="X137" s="30"/>
      <c r="Y137" s="42"/>
      <c r="Z137" s="30"/>
      <c r="AA137" s="42"/>
      <c r="AB137" s="15"/>
    </row>
    <row r="138" spans="1:28" x14ac:dyDescent="0.25">
      <c r="A138" s="22"/>
      <c r="B138" s="31"/>
      <c r="C138" s="24"/>
      <c r="D138" s="25"/>
      <c r="E138" s="45"/>
      <c r="F138" s="25"/>
      <c r="G138" s="45"/>
      <c r="H138" s="27"/>
      <c r="I138" s="42"/>
      <c r="J138" s="27"/>
      <c r="K138" s="42"/>
      <c r="L138" s="27"/>
      <c r="M138" s="42"/>
      <c r="N138" s="25"/>
      <c r="O138" s="42"/>
      <c r="P138" s="26"/>
      <c r="Q138" s="42"/>
      <c r="R138" s="26"/>
      <c r="S138" s="42"/>
      <c r="T138" s="26"/>
      <c r="U138" s="42"/>
      <c r="V138" s="26"/>
      <c r="W138" s="42"/>
      <c r="X138" s="26"/>
      <c r="Y138" s="42"/>
      <c r="Z138" s="26"/>
      <c r="AA138" s="42"/>
      <c r="AB138" s="15"/>
    </row>
    <row r="139" spans="1:28" x14ac:dyDescent="0.25">
      <c r="A139" s="22"/>
      <c r="B139" s="23"/>
      <c r="C139" s="24"/>
      <c r="D139" s="29"/>
      <c r="E139" s="46"/>
      <c r="F139" s="29"/>
      <c r="G139" s="46"/>
      <c r="H139" s="27"/>
      <c r="I139" s="42"/>
      <c r="J139" s="27"/>
      <c r="K139" s="42"/>
      <c r="L139" s="27"/>
      <c r="M139" s="42"/>
      <c r="N139" s="29"/>
      <c r="O139" s="42"/>
      <c r="P139" s="30"/>
      <c r="Q139" s="42"/>
      <c r="R139" s="30"/>
      <c r="S139" s="42"/>
      <c r="T139" s="30"/>
      <c r="U139" s="42"/>
      <c r="V139" s="30"/>
      <c r="W139" s="42"/>
      <c r="X139" s="30"/>
      <c r="Y139" s="42"/>
      <c r="Z139" s="30"/>
      <c r="AA139" s="42"/>
      <c r="AB139" s="15"/>
    </row>
    <row r="140" spans="1:28" x14ac:dyDescent="0.25">
      <c r="A140" s="22"/>
      <c r="B140" s="23"/>
      <c r="C140" s="24"/>
      <c r="D140" s="29"/>
      <c r="E140" s="46"/>
      <c r="F140" s="29"/>
      <c r="G140" s="46"/>
      <c r="H140" s="27"/>
      <c r="I140" s="42"/>
      <c r="J140" s="27"/>
      <c r="K140" s="42"/>
      <c r="L140" s="27"/>
      <c r="M140" s="42"/>
      <c r="N140" s="29"/>
      <c r="O140" s="42"/>
      <c r="P140" s="30"/>
      <c r="Q140" s="42"/>
      <c r="R140" s="30"/>
      <c r="S140" s="42"/>
      <c r="T140" s="30"/>
      <c r="U140" s="42"/>
      <c r="V140" s="30"/>
      <c r="W140" s="42"/>
      <c r="X140" s="30"/>
      <c r="Y140" s="42"/>
      <c r="Z140" s="30"/>
      <c r="AA140" s="42"/>
      <c r="AB140" s="15"/>
    </row>
    <row r="141" spans="1:28" x14ac:dyDescent="0.25">
      <c r="A141" s="22"/>
      <c r="B141" s="23"/>
      <c r="C141" s="24"/>
      <c r="D141" s="29"/>
      <c r="E141" s="46"/>
      <c r="F141" s="29"/>
      <c r="G141" s="46"/>
      <c r="H141" s="27"/>
      <c r="I141" s="42"/>
      <c r="J141" s="27"/>
      <c r="K141" s="42"/>
      <c r="L141" s="27"/>
      <c r="M141" s="42"/>
      <c r="N141" s="29"/>
      <c r="O141" s="42"/>
      <c r="P141" s="30"/>
      <c r="Q141" s="42"/>
      <c r="R141" s="30"/>
      <c r="S141" s="42"/>
      <c r="T141" s="30"/>
      <c r="U141" s="42"/>
      <c r="V141" s="30"/>
      <c r="W141" s="42"/>
      <c r="X141" s="30"/>
      <c r="Y141" s="42"/>
      <c r="Z141" s="30"/>
      <c r="AA141" s="42"/>
      <c r="AB141" s="15"/>
    </row>
    <row r="142" spans="1:28" x14ac:dyDescent="0.25">
      <c r="A142" s="22"/>
      <c r="B142" s="23"/>
      <c r="C142" s="24"/>
      <c r="D142" s="29"/>
      <c r="E142" s="46"/>
      <c r="F142" s="29"/>
      <c r="G142" s="46"/>
      <c r="H142" s="27"/>
      <c r="I142" s="42"/>
      <c r="J142" s="27"/>
      <c r="K142" s="42"/>
      <c r="L142" s="27"/>
      <c r="M142" s="42"/>
      <c r="N142" s="29"/>
      <c r="O142" s="42"/>
      <c r="P142" s="30"/>
      <c r="Q142" s="42"/>
      <c r="R142" s="30"/>
      <c r="S142" s="42"/>
      <c r="T142" s="30"/>
      <c r="U142" s="42"/>
      <c r="V142" s="30"/>
      <c r="W142" s="42"/>
      <c r="X142" s="30"/>
      <c r="Y142" s="42"/>
      <c r="Z142" s="30"/>
      <c r="AA142" s="42"/>
      <c r="AB142" s="15"/>
    </row>
    <row r="143" spans="1:28" x14ac:dyDescent="0.25">
      <c r="A143" s="22"/>
      <c r="B143" s="31"/>
      <c r="C143" s="24"/>
      <c r="D143" s="29"/>
      <c r="E143" s="46"/>
      <c r="F143" s="29"/>
      <c r="G143" s="46"/>
      <c r="H143" s="27"/>
      <c r="I143" s="42"/>
      <c r="J143" s="27"/>
      <c r="K143" s="42"/>
      <c r="L143" s="27"/>
      <c r="M143" s="42"/>
      <c r="N143" s="29"/>
      <c r="O143" s="42"/>
      <c r="P143" s="30"/>
      <c r="Q143" s="42"/>
      <c r="R143" s="30"/>
      <c r="S143" s="42"/>
      <c r="T143" s="30"/>
      <c r="U143" s="42"/>
      <c r="V143" s="30"/>
      <c r="W143" s="42"/>
      <c r="X143" s="30"/>
      <c r="Y143" s="42"/>
      <c r="Z143" s="30"/>
      <c r="AA143" s="42"/>
      <c r="AB143" s="15"/>
    </row>
    <row r="144" spans="1:28" x14ac:dyDescent="0.25">
      <c r="A144" s="22"/>
      <c r="B144" s="31"/>
      <c r="C144" s="24"/>
      <c r="D144" s="29"/>
      <c r="E144" s="46"/>
      <c r="F144" s="29"/>
      <c r="G144" s="46"/>
      <c r="H144" s="27"/>
      <c r="I144" s="42"/>
      <c r="J144" s="27"/>
      <c r="K144" s="42"/>
      <c r="L144" s="27"/>
      <c r="M144" s="42"/>
      <c r="N144" s="29"/>
      <c r="O144" s="42"/>
      <c r="P144" s="30"/>
      <c r="Q144" s="42"/>
      <c r="R144" s="30"/>
      <c r="S144" s="42"/>
      <c r="T144" s="30"/>
      <c r="U144" s="42"/>
      <c r="V144" s="30"/>
      <c r="W144" s="42"/>
      <c r="X144" s="30"/>
      <c r="Y144" s="42"/>
      <c r="Z144" s="30"/>
      <c r="AA144" s="42"/>
      <c r="AB144" s="15"/>
    </row>
    <row r="145" spans="1:28" x14ac:dyDescent="0.25">
      <c r="A145" s="22"/>
      <c r="B145" s="23"/>
      <c r="C145" s="24"/>
      <c r="D145" s="29"/>
      <c r="E145" s="46"/>
      <c r="F145" s="29"/>
      <c r="G145" s="46"/>
      <c r="H145" s="27"/>
      <c r="I145" s="42"/>
      <c r="J145" s="27"/>
      <c r="K145" s="42"/>
      <c r="L145" s="27"/>
      <c r="M145" s="42"/>
      <c r="N145" s="29"/>
      <c r="O145" s="42"/>
      <c r="P145" s="30"/>
      <c r="Q145" s="42"/>
      <c r="R145" s="30"/>
      <c r="S145" s="42"/>
      <c r="T145" s="30"/>
      <c r="U145" s="42"/>
      <c r="V145" s="30"/>
      <c r="W145" s="42"/>
      <c r="X145" s="30"/>
      <c r="Y145" s="42"/>
      <c r="Z145" s="30"/>
      <c r="AA145" s="42"/>
      <c r="AB145" s="15"/>
    </row>
    <row r="146" spans="1:28" x14ac:dyDescent="0.25">
      <c r="A146" s="22"/>
      <c r="B146" s="33"/>
      <c r="C146" s="24"/>
      <c r="D146" s="25"/>
      <c r="E146" s="45"/>
      <c r="F146" s="25"/>
      <c r="G146" s="45"/>
      <c r="H146" s="27"/>
      <c r="I146" s="42"/>
      <c r="J146" s="27"/>
      <c r="K146" s="42"/>
      <c r="L146" s="27"/>
      <c r="M146" s="42"/>
      <c r="N146" s="25"/>
      <c r="O146" s="42"/>
      <c r="P146" s="26"/>
      <c r="Q146" s="42"/>
      <c r="R146" s="26"/>
      <c r="S146" s="42"/>
      <c r="T146" s="26"/>
      <c r="U146" s="42"/>
      <c r="V146" s="26"/>
      <c r="W146" s="42"/>
      <c r="X146" s="26"/>
      <c r="Y146" s="42"/>
      <c r="Z146" s="26"/>
      <c r="AA146" s="42"/>
      <c r="AB146" s="15"/>
    </row>
    <row r="147" spans="1:28" x14ac:dyDescent="0.25">
      <c r="A147" s="22"/>
      <c r="B147" s="23"/>
      <c r="C147" s="24"/>
      <c r="D147" s="25"/>
      <c r="E147" s="45"/>
      <c r="F147" s="25"/>
      <c r="G147" s="45"/>
      <c r="H147" s="27"/>
      <c r="I147" s="42"/>
      <c r="J147" s="27"/>
      <c r="K147" s="42"/>
      <c r="L147" s="27"/>
      <c r="M147" s="42"/>
      <c r="N147" s="25"/>
      <c r="O147" s="42"/>
      <c r="P147" s="26"/>
      <c r="Q147" s="42"/>
      <c r="R147" s="26"/>
      <c r="S147" s="42"/>
      <c r="T147" s="26"/>
      <c r="U147" s="42"/>
      <c r="V147" s="26"/>
      <c r="W147" s="42"/>
      <c r="X147" s="26"/>
      <c r="Y147" s="42"/>
      <c r="Z147" s="26"/>
      <c r="AA147" s="42"/>
      <c r="AB147" s="15"/>
    </row>
    <row r="148" spans="1:28" x14ac:dyDescent="0.25">
      <c r="A148" s="22"/>
      <c r="B148" s="23"/>
      <c r="C148" s="24"/>
      <c r="D148" s="25"/>
      <c r="E148" s="45"/>
      <c r="F148" s="25"/>
      <c r="G148" s="45"/>
      <c r="H148" s="27"/>
      <c r="I148" s="42"/>
      <c r="J148" s="27"/>
      <c r="K148" s="42"/>
      <c r="L148" s="27"/>
      <c r="M148" s="42"/>
      <c r="N148" s="25"/>
      <c r="O148" s="42"/>
      <c r="P148" s="26"/>
      <c r="Q148" s="42"/>
      <c r="R148" s="26"/>
      <c r="S148" s="42"/>
      <c r="T148" s="26"/>
      <c r="U148" s="42"/>
      <c r="V148" s="26"/>
      <c r="W148" s="42"/>
      <c r="X148" s="26"/>
      <c r="Y148" s="42"/>
      <c r="Z148" s="26"/>
      <c r="AA148" s="42"/>
      <c r="AB148" s="15"/>
    </row>
    <row r="149" spans="1:28" x14ac:dyDescent="0.25">
      <c r="A149" s="22"/>
      <c r="B149" s="23"/>
      <c r="C149" s="24"/>
      <c r="D149" s="25"/>
      <c r="E149" s="45"/>
      <c r="F149" s="25"/>
      <c r="G149" s="45"/>
      <c r="H149" s="27"/>
      <c r="I149" s="42"/>
      <c r="J149" s="27"/>
      <c r="K149" s="42"/>
      <c r="L149" s="27"/>
      <c r="M149" s="42"/>
      <c r="N149" s="25"/>
      <c r="O149" s="42"/>
      <c r="P149" s="26"/>
      <c r="Q149" s="42"/>
      <c r="R149" s="26"/>
      <c r="S149" s="42"/>
      <c r="T149" s="26"/>
      <c r="U149" s="42"/>
      <c r="V149" s="26"/>
      <c r="W149" s="42"/>
      <c r="X149" s="26"/>
      <c r="Y149" s="42"/>
      <c r="Z149" s="26"/>
      <c r="AA149" s="42"/>
      <c r="AB149" s="15"/>
    </row>
    <row r="150" spans="1:28" x14ac:dyDescent="0.25">
      <c r="A150" s="22"/>
      <c r="B150" s="23"/>
      <c r="C150" s="24"/>
      <c r="D150" s="25"/>
      <c r="E150" s="45"/>
      <c r="F150" s="25"/>
      <c r="G150" s="45"/>
      <c r="H150" s="27"/>
      <c r="I150" s="42"/>
      <c r="J150" s="27"/>
      <c r="K150" s="42"/>
      <c r="L150" s="27"/>
      <c r="M150" s="42"/>
      <c r="N150" s="25"/>
      <c r="O150" s="42"/>
      <c r="P150" s="26"/>
      <c r="Q150" s="42"/>
      <c r="R150" s="26"/>
      <c r="S150" s="42"/>
      <c r="T150" s="26"/>
      <c r="U150" s="42"/>
      <c r="V150" s="26"/>
      <c r="W150" s="42"/>
      <c r="X150" s="26"/>
      <c r="Y150" s="42"/>
      <c r="Z150" s="26"/>
      <c r="AA150" s="42"/>
      <c r="AB150" s="15"/>
    </row>
    <row r="151" spans="1:28" x14ac:dyDescent="0.25">
      <c r="A151" s="22"/>
      <c r="B151" s="23"/>
      <c r="C151" s="24"/>
      <c r="D151" s="25"/>
      <c r="E151" s="45"/>
      <c r="F151" s="25"/>
      <c r="G151" s="45"/>
      <c r="H151" s="27"/>
      <c r="I151" s="42"/>
      <c r="J151" s="27"/>
      <c r="K151" s="42"/>
      <c r="L151" s="27"/>
      <c r="M151" s="42"/>
      <c r="N151" s="25"/>
      <c r="O151" s="42"/>
      <c r="P151" s="26"/>
      <c r="Q151" s="42"/>
      <c r="R151" s="26"/>
      <c r="S151" s="42"/>
      <c r="T151" s="26"/>
      <c r="U151" s="42"/>
      <c r="V151" s="26"/>
      <c r="W151" s="42"/>
      <c r="X151" s="26"/>
      <c r="Y151" s="42"/>
      <c r="Z151" s="26"/>
      <c r="AA151" s="42"/>
      <c r="AB151" s="15"/>
    </row>
    <row r="152" spans="1:28" x14ac:dyDescent="0.25">
      <c r="A152" s="22"/>
      <c r="B152" s="23"/>
      <c r="C152" s="24"/>
      <c r="D152" s="25"/>
      <c r="E152" s="45"/>
      <c r="F152" s="25"/>
      <c r="G152" s="45"/>
      <c r="H152" s="27"/>
      <c r="I152" s="42"/>
      <c r="J152" s="27"/>
      <c r="K152" s="42"/>
      <c r="L152" s="27"/>
      <c r="M152" s="42"/>
      <c r="N152" s="25"/>
      <c r="O152" s="42"/>
      <c r="P152" s="26"/>
      <c r="Q152" s="42"/>
      <c r="R152" s="26"/>
      <c r="S152" s="42"/>
      <c r="T152" s="26"/>
      <c r="U152" s="42"/>
      <c r="V152" s="26"/>
      <c r="W152" s="42"/>
      <c r="X152" s="26"/>
      <c r="Y152" s="42"/>
      <c r="Z152" s="26"/>
      <c r="AA152" s="42"/>
      <c r="AB152" s="15"/>
    </row>
    <row r="153" spans="1:28" x14ac:dyDescent="0.25">
      <c r="A153" s="22"/>
      <c r="B153" s="23"/>
      <c r="C153" s="24"/>
      <c r="D153" s="25"/>
      <c r="E153" s="45"/>
      <c r="F153" s="25"/>
      <c r="G153" s="45"/>
      <c r="H153" s="27"/>
      <c r="I153" s="42"/>
      <c r="J153" s="27"/>
      <c r="K153" s="42"/>
      <c r="L153" s="27"/>
      <c r="M153" s="42"/>
      <c r="N153" s="25"/>
      <c r="O153" s="42"/>
      <c r="P153" s="26"/>
      <c r="Q153" s="42"/>
      <c r="R153" s="26"/>
      <c r="S153" s="42"/>
      <c r="T153" s="26"/>
      <c r="U153" s="42"/>
      <c r="V153" s="26"/>
      <c r="W153" s="42"/>
      <c r="X153" s="26"/>
      <c r="Y153" s="42"/>
      <c r="Z153" s="26"/>
      <c r="AA153" s="42"/>
    </row>
    <row r="154" spans="1:28" x14ac:dyDescent="0.25">
      <c r="A154" s="22"/>
      <c r="B154" s="23"/>
      <c r="C154" s="24"/>
      <c r="D154" s="25"/>
      <c r="E154" s="45"/>
      <c r="F154" s="25"/>
      <c r="G154" s="45"/>
      <c r="H154" s="27"/>
      <c r="I154" s="42"/>
      <c r="J154" s="27"/>
      <c r="K154" s="42"/>
      <c r="L154" s="27"/>
      <c r="M154" s="42"/>
      <c r="N154" s="25"/>
      <c r="O154" s="42"/>
      <c r="P154" s="26"/>
      <c r="Q154" s="42"/>
      <c r="R154" s="26"/>
      <c r="S154" s="42"/>
      <c r="T154" s="26"/>
      <c r="U154" s="42"/>
      <c r="V154" s="26"/>
      <c r="W154" s="42"/>
      <c r="X154" s="26"/>
      <c r="Y154" s="42"/>
      <c r="Z154" s="26"/>
      <c r="AA154" s="42"/>
    </row>
    <row r="155" spans="1:28" x14ac:dyDescent="0.25">
      <c r="A155" s="22"/>
      <c r="B155" s="23"/>
      <c r="C155" s="24"/>
      <c r="D155" s="25"/>
      <c r="E155" s="45"/>
      <c r="F155" s="25"/>
      <c r="G155" s="45"/>
      <c r="H155" s="27"/>
      <c r="I155" s="42"/>
      <c r="J155" s="27"/>
      <c r="K155" s="42"/>
      <c r="L155" s="27"/>
      <c r="M155" s="42"/>
      <c r="N155" s="25"/>
      <c r="O155" s="42"/>
      <c r="P155" s="26"/>
      <c r="Q155" s="42"/>
      <c r="R155" s="26"/>
      <c r="S155" s="42"/>
      <c r="T155" s="26"/>
      <c r="U155" s="42"/>
      <c r="V155" s="26"/>
      <c r="W155" s="42"/>
      <c r="X155" s="26"/>
      <c r="Y155" s="42"/>
      <c r="Z155" s="26"/>
      <c r="AA155" s="42"/>
    </row>
    <row r="156" spans="1:28" x14ac:dyDescent="0.25">
      <c r="A156" s="22"/>
      <c r="B156" s="23"/>
      <c r="C156" s="24"/>
      <c r="D156" s="25"/>
      <c r="E156" s="45"/>
      <c r="F156" s="25"/>
      <c r="G156" s="45"/>
      <c r="H156" s="27"/>
      <c r="I156" s="42"/>
      <c r="J156" s="27"/>
      <c r="K156" s="42"/>
      <c r="L156" s="27"/>
      <c r="M156" s="42"/>
      <c r="N156" s="25"/>
      <c r="O156" s="42"/>
      <c r="P156" s="26"/>
      <c r="Q156" s="42"/>
      <c r="R156" s="26"/>
      <c r="S156" s="42"/>
      <c r="T156" s="26"/>
      <c r="U156" s="42"/>
      <c r="V156" s="26"/>
      <c r="W156" s="42"/>
      <c r="X156" s="26"/>
      <c r="Y156" s="42"/>
      <c r="Z156" s="26"/>
      <c r="AA156" s="42"/>
    </row>
    <row r="157" spans="1:28" x14ac:dyDescent="0.25">
      <c r="A157" s="22"/>
      <c r="B157" s="23"/>
      <c r="C157" s="24"/>
      <c r="D157" s="25"/>
      <c r="E157" s="45"/>
      <c r="F157" s="25"/>
      <c r="G157" s="45"/>
      <c r="H157" s="27"/>
      <c r="I157" s="42"/>
      <c r="J157" s="27"/>
      <c r="K157" s="42"/>
      <c r="L157" s="27"/>
      <c r="M157" s="42"/>
      <c r="N157" s="25"/>
      <c r="O157" s="42"/>
      <c r="P157" s="26"/>
      <c r="Q157" s="42"/>
      <c r="R157" s="26"/>
      <c r="S157" s="42"/>
      <c r="T157" s="26"/>
      <c r="U157" s="42"/>
      <c r="V157" s="26"/>
      <c r="W157" s="42"/>
      <c r="X157" s="26"/>
      <c r="Y157" s="42"/>
      <c r="Z157" s="26"/>
      <c r="AA157" s="42"/>
    </row>
    <row r="158" spans="1:28" x14ac:dyDescent="0.25">
      <c r="A158" s="22"/>
      <c r="B158" s="23"/>
      <c r="C158" s="24"/>
      <c r="D158" s="25"/>
      <c r="E158" s="45"/>
      <c r="F158" s="25"/>
      <c r="G158" s="45"/>
      <c r="H158" s="27"/>
      <c r="I158" s="42"/>
      <c r="J158" s="27"/>
      <c r="K158" s="42"/>
      <c r="L158" s="27"/>
      <c r="M158" s="42"/>
      <c r="N158" s="25"/>
      <c r="O158" s="42"/>
      <c r="P158" s="26"/>
      <c r="Q158" s="42"/>
      <c r="R158" s="26"/>
      <c r="S158" s="42"/>
      <c r="T158" s="26"/>
      <c r="U158" s="42"/>
      <c r="V158" s="26"/>
      <c r="W158" s="42"/>
      <c r="X158" s="26"/>
      <c r="Y158" s="42"/>
      <c r="Z158" s="26"/>
      <c r="AA158" s="42"/>
    </row>
    <row r="159" spans="1:28" x14ac:dyDescent="0.25">
      <c r="A159" s="22"/>
      <c r="B159" s="23"/>
      <c r="C159" s="24"/>
      <c r="D159" s="25"/>
      <c r="E159" s="45"/>
      <c r="F159" s="25"/>
      <c r="G159" s="45"/>
      <c r="H159" s="27"/>
      <c r="I159" s="42"/>
      <c r="J159" s="27"/>
      <c r="K159" s="42"/>
      <c r="L159" s="27"/>
      <c r="M159" s="42"/>
      <c r="N159" s="25"/>
      <c r="O159" s="42"/>
      <c r="P159" s="26"/>
      <c r="Q159" s="42"/>
      <c r="R159" s="26"/>
      <c r="S159" s="42"/>
      <c r="T159" s="26"/>
      <c r="U159" s="42"/>
      <c r="V159" s="26"/>
      <c r="W159" s="42"/>
      <c r="X159" s="26"/>
      <c r="Y159" s="42"/>
      <c r="Z159" s="26"/>
      <c r="AA159" s="42"/>
    </row>
    <row r="160" spans="1:28" x14ac:dyDescent="0.25">
      <c r="A160" s="22"/>
      <c r="B160" s="23"/>
      <c r="C160" s="24"/>
      <c r="D160" s="25"/>
      <c r="E160" s="45"/>
      <c r="F160" s="25"/>
      <c r="G160" s="45"/>
      <c r="H160" s="27"/>
      <c r="I160" s="42"/>
      <c r="J160" s="27"/>
      <c r="K160" s="42"/>
      <c r="L160" s="27"/>
      <c r="M160" s="42"/>
      <c r="N160" s="25"/>
      <c r="O160" s="42"/>
      <c r="P160" s="26"/>
      <c r="Q160" s="42"/>
      <c r="R160" s="26"/>
      <c r="S160" s="42"/>
      <c r="T160" s="26"/>
      <c r="U160" s="42"/>
      <c r="V160" s="26"/>
      <c r="W160" s="42"/>
      <c r="X160" s="26"/>
      <c r="Y160" s="42"/>
      <c r="Z160" s="26"/>
      <c r="AA160" s="42"/>
    </row>
    <row r="161" spans="1:27" x14ac:dyDescent="0.25">
      <c r="A161" s="22"/>
      <c r="B161" s="23"/>
      <c r="C161" s="24"/>
      <c r="D161" s="25"/>
      <c r="E161" s="45"/>
      <c r="F161" s="25"/>
      <c r="G161" s="45"/>
      <c r="H161" s="27"/>
      <c r="I161" s="42"/>
      <c r="J161" s="27"/>
      <c r="K161" s="42"/>
      <c r="L161" s="27"/>
      <c r="M161" s="42"/>
      <c r="N161" s="25"/>
      <c r="O161" s="42"/>
      <c r="P161" s="26"/>
      <c r="Q161" s="42"/>
      <c r="R161" s="26"/>
      <c r="S161" s="42"/>
      <c r="T161" s="26"/>
      <c r="U161" s="42"/>
      <c r="V161" s="26"/>
      <c r="W161" s="42"/>
      <c r="X161" s="26"/>
      <c r="Y161" s="42"/>
      <c r="Z161" s="26"/>
      <c r="AA161" s="42"/>
    </row>
    <row r="162" spans="1:27" x14ac:dyDescent="0.25">
      <c r="A162" s="22"/>
      <c r="B162" s="23"/>
      <c r="C162" s="24"/>
      <c r="D162" s="25"/>
      <c r="E162" s="45"/>
      <c r="F162" s="25"/>
      <c r="G162" s="45"/>
      <c r="H162" s="27"/>
      <c r="I162" s="42"/>
      <c r="J162" s="27"/>
      <c r="K162" s="42"/>
      <c r="L162" s="27"/>
      <c r="M162" s="42"/>
      <c r="N162" s="25"/>
      <c r="O162" s="42"/>
      <c r="P162" s="26"/>
      <c r="Q162" s="42"/>
      <c r="R162" s="26"/>
      <c r="S162" s="42"/>
      <c r="T162" s="26"/>
      <c r="U162" s="42"/>
      <c r="V162" s="26"/>
      <c r="W162" s="42"/>
      <c r="X162" s="26"/>
      <c r="Y162" s="42"/>
      <c r="Z162" s="26"/>
      <c r="AA162" s="42"/>
    </row>
    <row r="163" spans="1:27" x14ac:dyDescent="0.25">
      <c r="A163" s="22"/>
      <c r="B163" s="23"/>
      <c r="C163" s="24"/>
      <c r="D163" s="25"/>
      <c r="E163" s="45"/>
      <c r="F163" s="25"/>
      <c r="G163" s="45"/>
      <c r="H163" s="27"/>
      <c r="I163" s="42"/>
      <c r="J163" s="27"/>
      <c r="K163" s="42"/>
      <c r="L163" s="27"/>
      <c r="M163" s="42"/>
      <c r="N163" s="25"/>
      <c r="O163" s="42"/>
      <c r="P163" s="26"/>
      <c r="Q163" s="42"/>
      <c r="R163" s="26"/>
      <c r="S163" s="42"/>
      <c r="T163" s="26"/>
      <c r="U163" s="42"/>
      <c r="V163" s="26"/>
      <c r="W163" s="42"/>
      <c r="X163" s="26"/>
      <c r="Y163" s="42"/>
      <c r="Z163" s="26"/>
      <c r="AA163" s="42"/>
    </row>
    <row r="164" spans="1:27" x14ac:dyDescent="0.25">
      <c r="A164" s="22"/>
      <c r="B164" s="23"/>
      <c r="C164" s="24"/>
      <c r="D164" s="25"/>
      <c r="E164" s="45"/>
      <c r="F164" s="25"/>
      <c r="G164" s="45"/>
      <c r="H164" s="27"/>
      <c r="I164" s="42"/>
      <c r="J164" s="27"/>
      <c r="K164" s="42"/>
      <c r="L164" s="27"/>
      <c r="M164" s="42"/>
      <c r="N164" s="25"/>
      <c r="O164" s="42"/>
      <c r="P164" s="26"/>
      <c r="Q164" s="42"/>
      <c r="R164" s="26"/>
      <c r="S164" s="42"/>
      <c r="T164" s="26"/>
      <c r="U164" s="42"/>
      <c r="V164" s="26"/>
      <c r="W164" s="42"/>
      <c r="X164" s="26"/>
      <c r="Y164" s="42"/>
      <c r="Z164" s="26"/>
      <c r="AA164" s="42"/>
    </row>
    <row r="165" spans="1:27" x14ac:dyDescent="0.25">
      <c r="A165" s="22"/>
      <c r="B165" s="23"/>
      <c r="C165" s="24"/>
      <c r="D165" s="25"/>
      <c r="E165" s="45"/>
      <c r="F165" s="25"/>
      <c r="G165" s="45"/>
      <c r="H165" s="27"/>
      <c r="I165" s="42"/>
      <c r="J165" s="27"/>
      <c r="K165" s="42"/>
      <c r="L165" s="27"/>
      <c r="M165" s="42"/>
      <c r="N165" s="25"/>
      <c r="O165" s="42"/>
      <c r="P165" s="26"/>
      <c r="Q165" s="42"/>
      <c r="R165" s="26"/>
      <c r="S165" s="42"/>
      <c r="T165" s="26"/>
      <c r="U165" s="42"/>
      <c r="V165" s="26"/>
      <c r="W165" s="42"/>
      <c r="X165" s="26"/>
      <c r="Y165" s="42"/>
      <c r="Z165" s="26"/>
      <c r="AA165" s="42"/>
    </row>
    <row r="166" spans="1:27" x14ac:dyDescent="0.25">
      <c r="A166" s="22"/>
      <c r="B166" s="23"/>
      <c r="C166" s="24"/>
      <c r="D166" s="25"/>
      <c r="E166" s="45"/>
      <c r="F166" s="25"/>
      <c r="G166" s="45"/>
      <c r="H166" s="27"/>
      <c r="I166" s="42"/>
      <c r="J166" s="27"/>
      <c r="K166" s="42"/>
      <c r="L166" s="27"/>
      <c r="M166" s="42"/>
      <c r="N166" s="25"/>
      <c r="O166" s="42"/>
      <c r="P166" s="26"/>
      <c r="Q166" s="42"/>
      <c r="R166" s="26"/>
      <c r="S166" s="42"/>
      <c r="T166" s="26"/>
      <c r="U166" s="42"/>
      <c r="V166" s="26"/>
      <c r="W166" s="42"/>
      <c r="X166" s="26"/>
      <c r="Y166" s="42"/>
      <c r="Z166" s="26"/>
      <c r="AA166" s="42"/>
    </row>
    <row r="167" spans="1:27" x14ac:dyDescent="0.25">
      <c r="A167" s="22"/>
      <c r="B167" s="23"/>
      <c r="C167" s="24"/>
      <c r="D167" s="25"/>
      <c r="E167" s="45"/>
      <c r="F167" s="25"/>
      <c r="G167" s="45"/>
      <c r="H167" s="27"/>
      <c r="I167" s="42"/>
      <c r="J167" s="27"/>
      <c r="K167" s="42"/>
      <c r="L167" s="27"/>
      <c r="M167" s="42"/>
      <c r="N167" s="25"/>
      <c r="O167" s="42"/>
      <c r="P167" s="26"/>
      <c r="Q167" s="42"/>
      <c r="R167" s="26"/>
      <c r="S167" s="42"/>
      <c r="T167" s="26"/>
      <c r="U167" s="42"/>
      <c r="V167" s="26"/>
      <c r="W167" s="42"/>
      <c r="X167" s="26"/>
      <c r="Y167" s="42"/>
      <c r="Z167" s="26"/>
      <c r="AA167" s="42"/>
    </row>
    <row r="168" spans="1:27" x14ac:dyDescent="0.25">
      <c r="A168" s="22"/>
      <c r="B168" s="23"/>
      <c r="C168" s="24"/>
      <c r="D168" s="25"/>
      <c r="E168" s="45"/>
      <c r="F168" s="25"/>
      <c r="G168" s="45"/>
      <c r="H168" s="27"/>
      <c r="I168" s="42"/>
      <c r="J168" s="27"/>
      <c r="K168" s="42"/>
      <c r="L168" s="27"/>
      <c r="M168" s="42"/>
      <c r="N168" s="25"/>
      <c r="O168" s="42"/>
      <c r="P168" s="26"/>
      <c r="Q168" s="42"/>
      <c r="R168" s="26"/>
      <c r="S168" s="42"/>
      <c r="T168" s="26"/>
      <c r="U168" s="42"/>
      <c r="V168" s="26"/>
      <c r="W168" s="42"/>
      <c r="X168" s="26"/>
      <c r="Y168" s="42"/>
      <c r="Z168" s="26"/>
      <c r="AA168" s="42"/>
    </row>
    <row r="169" spans="1:27" x14ac:dyDescent="0.25">
      <c r="A169" s="22"/>
      <c r="B169" s="23"/>
      <c r="C169" s="24"/>
      <c r="D169" s="25"/>
      <c r="E169" s="45"/>
      <c r="F169" s="25"/>
      <c r="G169" s="45"/>
      <c r="H169" s="27"/>
      <c r="I169" s="42"/>
      <c r="J169" s="27"/>
      <c r="K169" s="42"/>
      <c r="L169" s="27"/>
      <c r="M169" s="42"/>
      <c r="N169" s="25"/>
      <c r="O169" s="42"/>
      <c r="P169" s="26"/>
      <c r="Q169" s="42"/>
      <c r="R169" s="26"/>
      <c r="S169" s="42"/>
      <c r="T169" s="26"/>
      <c r="U169" s="42"/>
      <c r="V169" s="26"/>
      <c r="W169" s="42"/>
      <c r="X169" s="26"/>
      <c r="Y169" s="42"/>
      <c r="Z169" s="26"/>
      <c r="AA169" s="42"/>
    </row>
    <row r="170" spans="1:27" x14ac:dyDescent="0.25">
      <c r="A170" s="22"/>
      <c r="B170" s="23"/>
      <c r="C170" s="24"/>
      <c r="D170" s="25"/>
      <c r="E170" s="45"/>
      <c r="F170" s="25"/>
      <c r="G170" s="45"/>
      <c r="H170" s="27"/>
      <c r="I170" s="42"/>
      <c r="J170" s="27"/>
      <c r="K170" s="42"/>
      <c r="L170" s="27"/>
      <c r="M170" s="42"/>
      <c r="N170" s="25"/>
      <c r="O170" s="42"/>
      <c r="P170" s="26"/>
      <c r="Q170" s="42"/>
      <c r="R170" s="26"/>
      <c r="S170" s="42"/>
      <c r="T170" s="26"/>
      <c r="U170" s="42"/>
      <c r="V170" s="26"/>
      <c r="W170" s="42"/>
      <c r="X170" s="26"/>
      <c r="Y170" s="42"/>
      <c r="Z170" s="26"/>
      <c r="AA170" s="42"/>
    </row>
    <row r="171" spans="1:27" x14ac:dyDescent="0.25">
      <c r="A171" s="22"/>
      <c r="B171" s="23"/>
      <c r="C171" s="24"/>
      <c r="D171" s="25"/>
      <c r="E171" s="45"/>
      <c r="F171" s="25"/>
      <c r="G171" s="45"/>
      <c r="H171" s="27"/>
      <c r="I171" s="42"/>
      <c r="J171" s="27"/>
      <c r="K171" s="42"/>
      <c r="L171" s="27"/>
      <c r="M171" s="42"/>
      <c r="N171" s="25"/>
      <c r="O171" s="42"/>
      <c r="P171" s="26"/>
      <c r="Q171" s="42"/>
      <c r="R171" s="26"/>
      <c r="S171" s="42"/>
      <c r="T171" s="26"/>
      <c r="U171" s="42"/>
      <c r="V171" s="26"/>
      <c r="W171" s="42"/>
      <c r="X171" s="26"/>
      <c r="Y171" s="42"/>
      <c r="Z171" s="26"/>
      <c r="AA171" s="42"/>
    </row>
    <row r="172" spans="1:27" x14ac:dyDescent="0.25">
      <c r="A172" s="22"/>
      <c r="B172" s="23"/>
      <c r="C172" s="24"/>
      <c r="D172" s="25"/>
      <c r="E172" s="45"/>
      <c r="F172" s="25"/>
      <c r="G172" s="45"/>
      <c r="H172" s="27"/>
      <c r="I172" s="42"/>
      <c r="J172" s="27"/>
      <c r="K172" s="42"/>
      <c r="L172" s="27"/>
      <c r="M172" s="42"/>
      <c r="N172" s="25"/>
      <c r="O172" s="42"/>
      <c r="P172" s="26"/>
      <c r="Q172" s="42"/>
      <c r="R172" s="26"/>
      <c r="S172" s="42"/>
      <c r="T172" s="26"/>
      <c r="U172" s="42"/>
      <c r="V172" s="26"/>
      <c r="W172" s="42"/>
      <c r="X172" s="26"/>
      <c r="Y172" s="42"/>
      <c r="Z172" s="26"/>
      <c r="AA172" s="42"/>
    </row>
    <row r="173" spans="1:27" x14ac:dyDescent="0.25">
      <c r="A173" s="22"/>
      <c r="B173" s="23"/>
      <c r="C173" s="24"/>
      <c r="D173" s="25"/>
      <c r="E173" s="45"/>
      <c r="F173" s="25"/>
      <c r="G173" s="45"/>
      <c r="H173" s="27"/>
      <c r="I173" s="42"/>
      <c r="J173" s="27"/>
      <c r="K173" s="42"/>
      <c r="L173" s="27"/>
      <c r="M173" s="42"/>
      <c r="N173" s="25"/>
      <c r="O173" s="42"/>
      <c r="P173" s="26"/>
      <c r="Q173" s="42"/>
      <c r="R173" s="26"/>
      <c r="S173" s="42"/>
      <c r="T173" s="26"/>
      <c r="U173" s="42"/>
      <c r="V173" s="26"/>
      <c r="W173" s="42"/>
      <c r="X173" s="26"/>
      <c r="Y173" s="42"/>
      <c r="Z173" s="26"/>
      <c r="AA173" s="42"/>
    </row>
    <row r="174" spans="1:27" x14ac:dyDescent="0.25">
      <c r="A174" s="22"/>
      <c r="B174" s="23"/>
      <c r="C174" s="24"/>
      <c r="D174" s="25"/>
      <c r="E174" s="45"/>
      <c r="F174" s="25"/>
      <c r="G174" s="45"/>
      <c r="H174" s="27"/>
      <c r="I174" s="42"/>
      <c r="J174" s="27"/>
      <c r="K174" s="42"/>
      <c r="L174" s="27"/>
      <c r="M174" s="42"/>
      <c r="N174" s="25"/>
      <c r="O174" s="42"/>
      <c r="P174" s="26"/>
      <c r="Q174" s="42"/>
      <c r="R174" s="26"/>
      <c r="S174" s="42"/>
      <c r="T174" s="26"/>
      <c r="U174" s="42"/>
      <c r="V174" s="26"/>
      <c r="W174" s="42"/>
      <c r="X174" s="26"/>
      <c r="Y174" s="42"/>
      <c r="Z174" s="26"/>
      <c r="AA174" s="42"/>
    </row>
    <row r="175" spans="1:27" x14ac:dyDescent="0.25">
      <c r="A175" s="22"/>
      <c r="B175" s="23"/>
      <c r="C175" s="24"/>
      <c r="D175" s="25"/>
      <c r="E175" s="45"/>
      <c r="F175" s="25"/>
      <c r="G175" s="45"/>
      <c r="H175" s="27"/>
      <c r="I175" s="42"/>
      <c r="J175" s="27"/>
      <c r="K175" s="42"/>
      <c r="L175" s="27"/>
      <c r="M175" s="42"/>
      <c r="N175" s="25"/>
      <c r="O175" s="42"/>
      <c r="P175" s="26"/>
      <c r="Q175" s="42"/>
      <c r="R175" s="26"/>
      <c r="S175" s="42"/>
      <c r="T175" s="26"/>
      <c r="U175" s="42"/>
      <c r="V175" s="26"/>
      <c r="W175" s="42"/>
      <c r="X175" s="26"/>
      <c r="Y175" s="42"/>
      <c r="Z175" s="26"/>
      <c r="AA175" s="42"/>
    </row>
    <row r="176" spans="1:27" x14ac:dyDescent="0.25">
      <c r="A176" s="22"/>
      <c r="B176" s="23"/>
      <c r="C176" s="24"/>
      <c r="D176" s="25"/>
      <c r="E176" s="45"/>
      <c r="F176" s="25"/>
      <c r="G176" s="45"/>
      <c r="H176" s="27"/>
      <c r="I176" s="42"/>
      <c r="J176" s="27"/>
      <c r="K176" s="42"/>
      <c r="L176" s="27"/>
      <c r="M176" s="42"/>
      <c r="N176" s="25"/>
      <c r="O176" s="42"/>
      <c r="P176" s="26"/>
      <c r="Q176" s="42"/>
      <c r="R176" s="26"/>
      <c r="S176" s="42"/>
      <c r="T176" s="26"/>
      <c r="U176" s="42"/>
      <c r="V176" s="26"/>
      <c r="W176" s="42"/>
      <c r="X176" s="26"/>
      <c r="Y176" s="42"/>
      <c r="Z176" s="26"/>
      <c r="AA176" s="42"/>
    </row>
    <row r="177" spans="1:27" x14ac:dyDescent="0.25">
      <c r="A177" s="22"/>
      <c r="B177" s="23"/>
      <c r="C177" s="24"/>
      <c r="D177" s="25"/>
      <c r="E177" s="45"/>
      <c r="F177" s="25"/>
      <c r="G177" s="45"/>
      <c r="H177" s="27"/>
      <c r="I177" s="42"/>
      <c r="J177" s="27"/>
      <c r="K177" s="42"/>
      <c r="L177" s="27"/>
      <c r="M177" s="42"/>
      <c r="N177" s="25"/>
      <c r="O177" s="42"/>
      <c r="P177" s="26"/>
      <c r="Q177" s="42"/>
      <c r="R177" s="26"/>
      <c r="S177" s="42"/>
      <c r="T177" s="26"/>
      <c r="U177" s="42"/>
      <c r="V177" s="26"/>
      <c r="W177" s="42"/>
      <c r="X177" s="26"/>
      <c r="Y177" s="42"/>
      <c r="Z177" s="26"/>
      <c r="AA177" s="42"/>
    </row>
    <row r="178" spans="1:27" x14ac:dyDescent="0.25">
      <c r="A178" s="22"/>
      <c r="B178" s="23"/>
      <c r="C178" s="24"/>
      <c r="D178" s="25"/>
      <c r="E178" s="45"/>
      <c r="F178" s="25"/>
      <c r="G178" s="45"/>
      <c r="H178" s="27"/>
      <c r="I178" s="42"/>
      <c r="J178" s="27"/>
      <c r="K178" s="42"/>
      <c r="L178" s="27"/>
      <c r="M178" s="42"/>
      <c r="N178" s="25"/>
      <c r="O178" s="42"/>
      <c r="P178" s="26"/>
      <c r="Q178" s="42"/>
      <c r="R178" s="26"/>
      <c r="S178" s="42"/>
      <c r="T178" s="26"/>
      <c r="U178" s="42"/>
      <c r="V178" s="26"/>
      <c r="W178" s="42"/>
      <c r="X178" s="26"/>
      <c r="Y178" s="42"/>
      <c r="Z178" s="26"/>
      <c r="AA178" s="42"/>
    </row>
    <row r="179" spans="1:27" x14ac:dyDescent="0.25">
      <c r="A179" s="22"/>
      <c r="B179" s="23"/>
      <c r="C179" s="24"/>
      <c r="D179" s="25"/>
      <c r="E179" s="45"/>
      <c r="F179" s="25"/>
      <c r="G179" s="45"/>
      <c r="H179" s="27"/>
      <c r="I179" s="42"/>
      <c r="J179" s="27"/>
      <c r="K179" s="42"/>
      <c r="L179" s="27"/>
      <c r="M179" s="42"/>
      <c r="N179" s="25"/>
      <c r="O179" s="42"/>
      <c r="P179" s="26"/>
      <c r="Q179" s="42"/>
      <c r="R179" s="26"/>
      <c r="S179" s="42"/>
      <c r="T179" s="26"/>
      <c r="U179" s="42"/>
      <c r="V179" s="26"/>
      <c r="W179" s="42"/>
      <c r="X179" s="26"/>
      <c r="Y179" s="42"/>
      <c r="Z179" s="26"/>
      <c r="AA179" s="42"/>
    </row>
    <row r="180" spans="1:27" x14ac:dyDescent="0.25">
      <c r="A180" s="22"/>
      <c r="B180" s="23"/>
      <c r="C180" s="24"/>
      <c r="D180" s="25"/>
      <c r="E180" s="45"/>
      <c r="F180" s="25"/>
      <c r="G180" s="45"/>
      <c r="H180" s="27"/>
      <c r="I180" s="42"/>
      <c r="J180" s="27"/>
      <c r="K180" s="42"/>
      <c r="L180" s="27"/>
      <c r="M180" s="42"/>
      <c r="N180" s="25"/>
      <c r="O180" s="42"/>
      <c r="P180" s="26"/>
      <c r="Q180" s="42"/>
      <c r="R180" s="26"/>
      <c r="S180" s="42"/>
      <c r="T180" s="26"/>
      <c r="U180" s="42"/>
      <c r="V180" s="26"/>
      <c r="W180" s="42"/>
      <c r="X180" s="26"/>
      <c r="Y180" s="42"/>
      <c r="Z180" s="26"/>
      <c r="AA180" s="42"/>
    </row>
    <row r="181" spans="1:27" x14ac:dyDescent="0.25">
      <c r="A181" s="22"/>
      <c r="B181" s="23"/>
      <c r="C181" s="24"/>
      <c r="D181" s="25"/>
      <c r="E181" s="45"/>
      <c r="F181" s="25"/>
      <c r="G181" s="45"/>
      <c r="H181" s="27"/>
      <c r="I181" s="42"/>
      <c r="J181" s="27"/>
      <c r="K181" s="42"/>
      <c r="L181" s="27"/>
      <c r="M181" s="42"/>
      <c r="N181" s="25"/>
      <c r="O181" s="42"/>
      <c r="P181" s="26"/>
      <c r="Q181" s="42"/>
      <c r="R181" s="26"/>
      <c r="S181" s="42"/>
      <c r="T181" s="26"/>
      <c r="U181" s="42"/>
      <c r="V181" s="26"/>
      <c r="W181" s="42"/>
      <c r="X181" s="26"/>
      <c r="Y181" s="42"/>
      <c r="Z181" s="26"/>
      <c r="AA181" s="42"/>
    </row>
    <row r="182" spans="1:27" x14ac:dyDescent="0.25">
      <c r="A182" s="22"/>
      <c r="B182" s="23"/>
      <c r="C182" s="24"/>
      <c r="D182" s="25"/>
      <c r="E182" s="45"/>
      <c r="F182" s="25"/>
      <c r="G182" s="45"/>
      <c r="H182" s="27"/>
      <c r="I182" s="42"/>
      <c r="J182" s="27"/>
      <c r="K182" s="42"/>
      <c r="L182" s="27"/>
      <c r="M182" s="42"/>
      <c r="N182" s="25"/>
      <c r="O182" s="42"/>
      <c r="P182" s="26"/>
      <c r="Q182" s="42"/>
      <c r="R182" s="26"/>
      <c r="S182" s="42"/>
      <c r="T182" s="26"/>
      <c r="U182" s="42"/>
      <c r="V182" s="26"/>
      <c r="W182" s="42"/>
      <c r="X182" s="26"/>
      <c r="Y182" s="42"/>
      <c r="Z182" s="26"/>
      <c r="AA182" s="42"/>
    </row>
    <row r="183" spans="1:27" x14ac:dyDescent="0.25">
      <c r="A183" s="22"/>
      <c r="B183" s="23"/>
      <c r="C183" s="24"/>
      <c r="D183" s="25"/>
      <c r="E183" s="45"/>
      <c r="F183" s="25"/>
      <c r="G183" s="45"/>
      <c r="H183" s="27"/>
      <c r="I183" s="42"/>
      <c r="J183" s="27"/>
      <c r="K183" s="42"/>
      <c r="L183" s="27"/>
      <c r="M183" s="42"/>
      <c r="N183" s="25"/>
      <c r="O183" s="42"/>
      <c r="P183" s="26"/>
      <c r="Q183" s="42"/>
      <c r="R183" s="26"/>
      <c r="S183" s="42"/>
      <c r="T183" s="26"/>
      <c r="U183" s="42"/>
      <c r="V183" s="26"/>
      <c r="W183" s="42"/>
      <c r="X183" s="26"/>
      <c r="Y183" s="42"/>
      <c r="Z183" s="26"/>
      <c r="AA183" s="42"/>
    </row>
    <row r="184" spans="1:27" x14ac:dyDescent="0.25">
      <c r="A184" s="22"/>
      <c r="B184" s="23"/>
      <c r="C184" s="24"/>
      <c r="D184" s="25"/>
      <c r="E184" s="45"/>
      <c r="F184" s="25"/>
      <c r="G184" s="45"/>
      <c r="H184" s="27"/>
      <c r="I184" s="42"/>
      <c r="J184" s="27"/>
      <c r="K184" s="42"/>
      <c r="L184" s="27"/>
      <c r="M184" s="42"/>
      <c r="N184" s="25"/>
      <c r="O184" s="42"/>
      <c r="P184" s="26"/>
      <c r="Q184" s="42"/>
      <c r="R184" s="26"/>
      <c r="S184" s="42"/>
      <c r="T184" s="26"/>
      <c r="U184" s="42"/>
      <c r="V184" s="26"/>
      <c r="W184" s="42"/>
      <c r="X184" s="26"/>
      <c r="Y184" s="42"/>
      <c r="Z184" s="26"/>
      <c r="AA184" s="42"/>
    </row>
    <row r="185" spans="1:27" x14ac:dyDescent="0.25">
      <c r="A185" s="22"/>
      <c r="B185" s="23"/>
      <c r="C185" s="24"/>
      <c r="D185" s="25"/>
      <c r="E185" s="45"/>
      <c r="F185" s="25"/>
      <c r="G185" s="45"/>
      <c r="H185" s="27"/>
      <c r="I185" s="42"/>
      <c r="J185" s="27"/>
      <c r="K185" s="42"/>
      <c r="L185" s="27"/>
      <c r="M185" s="42"/>
      <c r="N185" s="25"/>
      <c r="O185" s="42"/>
      <c r="P185" s="26"/>
      <c r="Q185" s="42"/>
      <c r="R185" s="26"/>
      <c r="S185" s="42"/>
      <c r="T185" s="26"/>
      <c r="U185" s="42"/>
      <c r="V185" s="26"/>
      <c r="W185" s="42"/>
      <c r="X185" s="26"/>
      <c r="Y185" s="42"/>
      <c r="Z185" s="26"/>
      <c r="AA185" s="42"/>
    </row>
    <row r="186" spans="1:27" x14ac:dyDescent="0.25">
      <c r="A186" s="22"/>
      <c r="B186" s="23"/>
      <c r="C186" s="24"/>
      <c r="D186" s="25"/>
      <c r="E186" s="45"/>
      <c r="F186" s="25"/>
      <c r="G186" s="45"/>
      <c r="H186" s="27"/>
      <c r="I186" s="42"/>
      <c r="J186" s="27"/>
      <c r="K186" s="42"/>
      <c r="L186" s="27"/>
      <c r="M186" s="42"/>
      <c r="N186" s="25"/>
      <c r="O186" s="42"/>
      <c r="P186" s="26"/>
      <c r="Q186" s="42"/>
      <c r="R186" s="26"/>
      <c r="S186" s="42"/>
      <c r="T186" s="26"/>
      <c r="U186" s="42"/>
      <c r="V186" s="26"/>
      <c r="W186" s="42"/>
      <c r="X186" s="26"/>
      <c r="Y186" s="42"/>
      <c r="Z186" s="26"/>
      <c r="AA186" s="42"/>
    </row>
    <row r="187" spans="1:27" x14ac:dyDescent="0.25">
      <c r="A187" s="22"/>
      <c r="B187" s="23"/>
      <c r="C187" s="24"/>
      <c r="D187" s="25"/>
      <c r="E187" s="45"/>
      <c r="F187" s="25"/>
      <c r="G187" s="45"/>
      <c r="H187" s="27"/>
      <c r="I187" s="42"/>
      <c r="J187" s="27"/>
      <c r="K187" s="42"/>
      <c r="L187" s="27"/>
      <c r="M187" s="42"/>
      <c r="N187" s="25"/>
      <c r="O187" s="42"/>
      <c r="P187" s="26"/>
      <c r="Q187" s="42"/>
      <c r="R187" s="26"/>
      <c r="S187" s="42"/>
      <c r="T187" s="26"/>
      <c r="U187" s="42"/>
      <c r="V187" s="26"/>
      <c r="W187" s="42"/>
      <c r="X187" s="26"/>
      <c r="Y187" s="42"/>
      <c r="Z187" s="26"/>
      <c r="AA187" s="42"/>
    </row>
    <row r="188" spans="1:27" x14ac:dyDescent="0.25">
      <c r="A188" s="22"/>
      <c r="B188" s="23"/>
      <c r="C188" s="24"/>
      <c r="D188" s="25"/>
      <c r="E188" s="45"/>
      <c r="F188" s="25"/>
      <c r="G188" s="45"/>
      <c r="H188" s="27"/>
      <c r="I188" s="42"/>
      <c r="J188" s="27"/>
      <c r="K188" s="42"/>
      <c r="L188" s="27"/>
      <c r="M188" s="42"/>
      <c r="N188" s="25"/>
      <c r="O188" s="42"/>
      <c r="P188" s="26"/>
      <c r="Q188" s="42"/>
      <c r="R188" s="26"/>
      <c r="S188" s="42"/>
      <c r="T188" s="26"/>
      <c r="U188" s="42"/>
      <c r="V188" s="26"/>
      <c r="W188" s="42"/>
      <c r="X188" s="26"/>
      <c r="Y188" s="42"/>
      <c r="Z188" s="26"/>
      <c r="AA188" s="42"/>
    </row>
    <row r="189" spans="1:27" x14ac:dyDescent="0.25">
      <c r="A189" s="22"/>
      <c r="B189" s="23"/>
      <c r="C189" s="24"/>
      <c r="D189" s="25"/>
      <c r="E189" s="45"/>
      <c r="F189" s="25"/>
      <c r="G189" s="45"/>
      <c r="H189" s="27"/>
      <c r="I189" s="42"/>
      <c r="J189" s="27"/>
      <c r="K189" s="42"/>
      <c r="L189" s="27"/>
      <c r="M189" s="42"/>
      <c r="N189" s="25"/>
      <c r="O189" s="42"/>
      <c r="P189" s="26"/>
      <c r="Q189" s="42"/>
      <c r="R189" s="26"/>
      <c r="S189" s="42"/>
      <c r="T189" s="26"/>
      <c r="U189" s="42"/>
      <c r="V189" s="26"/>
      <c r="W189" s="42"/>
      <c r="X189" s="26"/>
      <c r="Y189" s="42"/>
      <c r="Z189" s="26"/>
      <c r="AA189" s="42"/>
    </row>
    <row r="190" spans="1:27" x14ac:dyDescent="0.25">
      <c r="A190" s="22"/>
      <c r="B190" s="23"/>
      <c r="C190" s="24"/>
      <c r="D190" s="25"/>
      <c r="E190" s="45"/>
      <c r="F190" s="25"/>
      <c r="G190" s="45"/>
      <c r="H190" s="27"/>
      <c r="I190" s="42"/>
      <c r="J190" s="27"/>
      <c r="K190" s="42"/>
      <c r="L190" s="27"/>
      <c r="M190" s="42"/>
      <c r="N190" s="25"/>
      <c r="O190" s="42"/>
      <c r="P190" s="26"/>
      <c r="Q190" s="42"/>
      <c r="R190" s="26"/>
      <c r="S190" s="42"/>
      <c r="T190" s="26"/>
      <c r="U190" s="42"/>
      <c r="V190" s="26"/>
      <c r="W190" s="42"/>
      <c r="X190" s="26"/>
      <c r="Y190" s="42"/>
      <c r="Z190" s="26"/>
      <c r="AA190" s="42"/>
    </row>
    <row r="191" spans="1:27" x14ac:dyDescent="0.25">
      <c r="A191" s="22"/>
      <c r="B191" s="23"/>
      <c r="C191" s="24"/>
      <c r="D191" s="25"/>
      <c r="E191" s="45"/>
      <c r="F191" s="25"/>
      <c r="G191" s="45"/>
      <c r="H191" s="27"/>
      <c r="I191" s="42"/>
      <c r="J191" s="27"/>
      <c r="K191" s="42"/>
      <c r="L191" s="27"/>
      <c r="M191" s="42"/>
      <c r="N191" s="25"/>
      <c r="O191" s="42"/>
      <c r="P191" s="26"/>
      <c r="Q191" s="42"/>
      <c r="R191" s="26"/>
      <c r="S191" s="42"/>
      <c r="T191" s="26"/>
      <c r="U191" s="42"/>
      <c r="V191" s="26"/>
      <c r="W191" s="42"/>
      <c r="X191" s="26"/>
      <c r="Y191" s="42"/>
      <c r="Z191" s="26"/>
      <c r="AA191" s="42"/>
    </row>
    <row r="192" spans="1:27" x14ac:dyDescent="0.25">
      <c r="A192" s="22"/>
      <c r="B192" s="23"/>
      <c r="C192" s="24"/>
      <c r="D192" s="25"/>
      <c r="E192" s="45"/>
      <c r="F192" s="25"/>
      <c r="G192" s="45"/>
      <c r="H192" s="27"/>
      <c r="I192" s="42"/>
      <c r="J192" s="27"/>
      <c r="K192" s="42"/>
      <c r="L192" s="27"/>
      <c r="M192" s="42"/>
      <c r="N192" s="25"/>
      <c r="O192" s="42"/>
      <c r="P192" s="26"/>
      <c r="Q192" s="42"/>
      <c r="R192" s="26"/>
      <c r="S192" s="42"/>
      <c r="T192" s="26"/>
      <c r="U192" s="42"/>
      <c r="V192" s="26"/>
      <c r="W192" s="42"/>
      <c r="X192" s="26"/>
      <c r="Y192" s="42"/>
      <c r="Z192" s="26"/>
      <c r="AA192" s="42"/>
    </row>
    <row r="193" spans="1:27" x14ac:dyDescent="0.25">
      <c r="A193" s="22"/>
      <c r="B193" s="23"/>
      <c r="C193" s="24"/>
      <c r="D193" s="25"/>
      <c r="E193" s="45"/>
      <c r="F193" s="25"/>
      <c r="G193" s="45"/>
      <c r="H193" s="27"/>
      <c r="I193" s="42"/>
      <c r="J193" s="27"/>
      <c r="K193" s="42"/>
      <c r="L193" s="27"/>
      <c r="M193" s="42"/>
      <c r="N193" s="25"/>
      <c r="O193" s="42"/>
      <c r="P193" s="26"/>
      <c r="Q193" s="42"/>
      <c r="R193" s="26"/>
      <c r="S193" s="42"/>
      <c r="T193" s="26"/>
      <c r="U193" s="42"/>
      <c r="V193" s="26"/>
      <c r="W193" s="42"/>
      <c r="X193" s="26"/>
      <c r="Y193" s="42"/>
      <c r="Z193" s="26"/>
      <c r="AA193" s="42"/>
    </row>
    <row r="194" spans="1:27" x14ac:dyDescent="0.25">
      <c r="A194" s="22"/>
      <c r="B194" s="23"/>
      <c r="C194" s="24"/>
      <c r="D194" s="25"/>
      <c r="E194" s="45"/>
      <c r="F194" s="25"/>
      <c r="G194" s="45"/>
      <c r="H194" s="27"/>
      <c r="I194" s="42"/>
      <c r="J194" s="27"/>
      <c r="K194" s="42"/>
      <c r="L194" s="27"/>
      <c r="M194" s="42"/>
      <c r="N194" s="25"/>
      <c r="O194" s="42"/>
      <c r="P194" s="26"/>
      <c r="Q194" s="42"/>
      <c r="R194" s="26"/>
      <c r="S194" s="42"/>
      <c r="T194" s="26"/>
      <c r="U194" s="42"/>
      <c r="V194" s="26"/>
      <c r="W194" s="42"/>
      <c r="X194" s="26"/>
      <c r="Y194" s="42"/>
      <c r="Z194" s="26"/>
      <c r="AA194" s="42"/>
    </row>
    <row r="195" spans="1:27" x14ac:dyDescent="0.25">
      <c r="A195" s="22"/>
      <c r="B195" s="23"/>
      <c r="C195" s="24"/>
      <c r="D195" s="25"/>
      <c r="E195" s="45"/>
      <c r="F195" s="25"/>
      <c r="G195" s="45"/>
      <c r="H195" s="27"/>
      <c r="I195" s="42"/>
      <c r="J195" s="27"/>
      <c r="K195" s="42"/>
      <c r="L195" s="27"/>
      <c r="M195" s="42"/>
      <c r="N195" s="25"/>
      <c r="O195" s="42"/>
      <c r="P195" s="26"/>
      <c r="Q195" s="42"/>
      <c r="R195" s="26"/>
      <c r="S195" s="42"/>
      <c r="T195" s="26"/>
      <c r="U195" s="42"/>
      <c r="V195" s="26"/>
      <c r="W195" s="42"/>
      <c r="X195" s="26"/>
      <c r="Y195" s="42"/>
      <c r="Z195" s="26"/>
      <c r="AA195" s="42"/>
    </row>
    <row r="196" spans="1:27" x14ac:dyDescent="0.25">
      <c r="A196" s="22"/>
      <c r="B196" s="23"/>
      <c r="C196" s="24"/>
      <c r="D196" s="25"/>
      <c r="E196" s="45"/>
      <c r="F196" s="25"/>
      <c r="G196" s="45"/>
      <c r="H196" s="27"/>
      <c r="I196" s="42"/>
      <c r="J196" s="27"/>
      <c r="K196" s="42"/>
      <c r="L196" s="27"/>
      <c r="M196" s="42"/>
      <c r="N196" s="25"/>
      <c r="O196" s="42"/>
      <c r="P196" s="26"/>
      <c r="Q196" s="42"/>
      <c r="R196" s="26"/>
      <c r="S196" s="42"/>
      <c r="T196" s="26"/>
      <c r="U196" s="42"/>
      <c r="V196" s="26"/>
      <c r="W196" s="42"/>
      <c r="X196" s="26"/>
      <c r="Y196" s="42"/>
      <c r="Z196" s="26"/>
      <c r="AA196" s="42"/>
    </row>
    <row r="197" spans="1:27" x14ac:dyDescent="0.25">
      <c r="A197" s="22"/>
      <c r="B197" s="23"/>
      <c r="C197" s="24"/>
      <c r="D197" s="25"/>
      <c r="E197" s="45"/>
      <c r="F197" s="25"/>
      <c r="G197" s="45"/>
      <c r="H197" s="27"/>
      <c r="I197" s="42"/>
      <c r="J197" s="27"/>
      <c r="K197" s="42"/>
      <c r="L197" s="27"/>
      <c r="M197" s="42"/>
      <c r="N197" s="25"/>
      <c r="O197" s="42"/>
      <c r="P197" s="26"/>
      <c r="Q197" s="42"/>
      <c r="R197" s="26"/>
      <c r="S197" s="42"/>
      <c r="T197" s="26"/>
      <c r="U197" s="42"/>
      <c r="V197" s="26"/>
      <c r="W197" s="42"/>
      <c r="X197" s="26"/>
      <c r="Y197" s="42"/>
      <c r="Z197" s="26"/>
      <c r="AA197" s="42"/>
    </row>
    <row r="198" spans="1:27" x14ac:dyDescent="0.25">
      <c r="A198" s="22"/>
      <c r="B198" s="23"/>
      <c r="C198" s="24"/>
      <c r="D198" s="25"/>
      <c r="E198" s="45"/>
      <c r="F198" s="25"/>
      <c r="G198" s="45"/>
      <c r="H198" s="27"/>
      <c r="I198" s="42"/>
      <c r="J198" s="27"/>
      <c r="K198" s="42"/>
      <c r="L198" s="27"/>
      <c r="M198" s="42"/>
      <c r="N198" s="25"/>
      <c r="O198" s="42"/>
      <c r="P198" s="26"/>
      <c r="Q198" s="42"/>
      <c r="R198" s="26"/>
      <c r="S198" s="42"/>
      <c r="T198" s="26"/>
      <c r="U198" s="42"/>
      <c r="V198" s="26"/>
      <c r="W198" s="42"/>
      <c r="X198" s="26"/>
      <c r="Y198" s="42"/>
      <c r="Z198" s="26"/>
      <c r="AA198" s="42"/>
    </row>
    <row r="199" spans="1:27" x14ac:dyDescent="0.25">
      <c r="A199" s="22"/>
      <c r="B199" s="23"/>
      <c r="C199" s="24"/>
      <c r="D199" s="25"/>
      <c r="E199" s="45"/>
      <c r="F199" s="25"/>
      <c r="G199" s="45"/>
      <c r="H199" s="27"/>
      <c r="I199" s="42"/>
      <c r="J199" s="27"/>
      <c r="K199" s="42"/>
      <c r="L199" s="27"/>
      <c r="M199" s="42"/>
      <c r="N199" s="25"/>
      <c r="O199" s="42"/>
      <c r="P199" s="26"/>
      <c r="Q199" s="42"/>
      <c r="R199" s="26"/>
      <c r="S199" s="42"/>
      <c r="T199" s="26"/>
      <c r="U199" s="42"/>
      <c r="V199" s="26"/>
      <c r="W199" s="42"/>
      <c r="X199" s="26"/>
      <c r="Y199" s="42"/>
      <c r="Z199" s="26"/>
      <c r="AA199" s="42"/>
    </row>
    <row r="200" spans="1:27" x14ac:dyDescent="0.25">
      <c r="A200" s="22"/>
      <c r="B200" s="23"/>
      <c r="C200" s="24"/>
      <c r="D200" s="25"/>
      <c r="E200" s="45"/>
      <c r="F200" s="25"/>
      <c r="G200" s="45"/>
      <c r="H200" s="27"/>
      <c r="I200" s="42"/>
      <c r="J200" s="27"/>
      <c r="K200" s="42"/>
      <c r="L200" s="27"/>
      <c r="M200" s="42"/>
      <c r="N200" s="25"/>
      <c r="O200" s="42"/>
      <c r="P200" s="26"/>
      <c r="Q200" s="42"/>
      <c r="R200" s="26"/>
      <c r="S200" s="42"/>
      <c r="T200" s="26"/>
      <c r="U200" s="42"/>
      <c r="V200" s="26"/>
      <c r="W200" s="42"/>
      <c r="X200" s="26"/>
      <c r="Y200" s="42"/>
      <c r="Z200" s="26"/>
      <c r="AA200" s="42"/>
    </row>
    <row r="201" spans="1:27" x14ac:dyDescent="0.25">
      <c r="A201" s="22"/>
      <c r="B201" s="23"/>
      <c r="C201" s="24"/>
      <c r="D201" s="25"/>
      <c r="E201" s="45"/>
      <c r="F201" s="25"/>
      <c r="G201" s="45"/>
      <c r="H201" s="27"/>
      <c r="I201" s="42"/>
      <c r="J201" s="27"/>
      <c r="K201" s="42"/>
      <c r="L201" s="27"/>
      <c r="M201" s="42"/>
      <c r="N201" s="25"/>
      <c r="O201" s="42"/>
      <c r="P201" s="26"/>
      <c r="Q201" s="42"/>
      <c r="R201" s="26"/>
      <c r="S201" s="42"/>
      <c r="T201" s="26"/>
      <c r="U201" s="42"/>
      <c r="V201" s="26"/>
      <c r="W201" s="42"/>
      <c r="X201" s="26"/>
      <c r="Y201" s="42"/>
      <c r="Z201" s="26"/>
      <c r="AA201" s="42"/>
    </row>
    <row r="202" spans="1:27" x14ac:dyDescent="0.25">
      <c r="A202" s="22"/>
      <c r="B202" s="23"/>
      <c r="C202" s="24"/>
      <c r="D202" s="25"/>
      <c r="E202" s="45"/>
      <c r="F202" s="25"/>
      <c r="G202" s="45"/>
      <c r="H202" s="27"/>
      <c r="I202" s="42"/>
      <c r="J202" s="27"/>
      <c r="K202" s="42"/>
      <c r="L202" s="27"/>
      <c r="M202" s="42"/>
      <c r="N202" s="25"/>
      <c r="O202" s="42"/>
      <c r="P202" s="26"/>
      <c r="Q202" s="42"/>
      <c r="R202" s="26"/>
      <c r="S202" s="42"/>
      <c r="T202" s="26"/>
      <c r="U202" s="42"/>
      <c r="V202" s="26"/>
      <c r="W202" s="42"/>
      <c r="X202" s="26"/>
      <c r="Y202" s="42"/>
      <c r="Z202" s="26"/>
      <c r="AA202" s="42"/>
    </row>
    <row r="203" spans="1:27" x14ac:dyDescent="0.25">
      <c r="A203" s="22"/>
      <c r="B203" s="23"/>
      <c r="C203" s="24"/>
      <c r="D203" s="25"/>
      <c r="E203" s="45"/>
      <c r="F203" s="25"/>
      <c r="G203" s="45"/>
      <c r="H203" s="27"/>
      <c r="I203" s="42"/>
      <c r="J203" s="27"/>
      <c r="K203" s="42"/>
      <c r="L203" s="27"/>
      <c r="M203" s="42"/>
      <c r="N203" s="25"/>
      <c r="O203" s="42"/>
      <c r="P203" s="26"/>
      <c r="Q203" s="42"/>
      <c r="R203" s="26"/>
      <c r="S203" s="42"/>
      <c r="T203" s="26"/>
      <c r="U203" s="42"/>
      <c r="V203" s="26"/>
      <c r="W203" s="42"/>
      <c r="X203" s="26"/>
      <c r="Y203" s="42"/>
      <c r="Z203" s="26"/>
      <c r="AA203" s="42"/>
    </row>
    <row r="204" spans="1:27" x14ac:dyDescent="0.25">
      <c r="A204" s="22"/>
      <c r="B204" s="23"/>
      <c r="C204" s="24"/>
      <c r="D204" s="25"/>
      <c r="E204" s="45"/>
      <c r="F204" s="25"/>
      <c r="G204" s="45"/>
      <c r="H204" s="27"/>
      <c r="I204" s="42"/>
      <c r="J204" s="27"/>
      <c r="K204" s="42"/>
      <c r="L204" s="27"/>
      <c r="M204" s="42"/>
      <c r="N204" s="25"/>
      <c r="O204" s="42"/>
      <c r="P204" s="26"/>
      <c r="Q204" s="42"/>
      <c r="R204" s="26"/>
      <c r="S204" s="42"/>
      <c r="T204" s="26"/>
      <c r="U204" s="42"/>
      <c r="V204" s="26"/>
      <c r="W204" s="42"/>
      <c r="X204" s="26"/>
      <c r="Y204" s="42"/>
      <c r="Z204" s="26"/>
      <c r="AA204" s="42"/>
    </row>
    <row r="205" spans="1:27" x14ac:dyDescent="0.25">
      <c r="A205" s="22"/>
      <c r="B205" s="23"/>
      <c r="C205" s="24"/>
      <c r="D205" s="25"/>
      <c r="E205" s="45"/>
      <c r="F205" s="25"/>
      <c r="G205" s="45"/>
      <c r="H205" s="27"/>
      <c r="I205" s="42"/>
      <c r="J205" s="27"/>
      <c r="K205" s="42"/>
      <c r="L205" s="27"/>
      <c r="M205" s="42"/>
      <c r="N205" s="25"/>
      <c r="O205" s="42"/>
      <c r="P205" s="26"/>
      <c r="Q205" s="42"/>
      <c r="R205" s="26"/>
      <c r="S205" s="42"/>
      <c r="T205" s="26"/>
      <c r="U205" s="42"/>
      <c r="V205" s="26"/>
      <c r="W205" s="42"/>
      <c r="X205" s="26"/>
      <c r="Y205" s="42"/>
      <c r="Z205" s="26"/>
      <c r="AA205" s="42"/>
    </row>
    <row r="206" spans="1:27" x14ac:dyDescent="0.25">
      <c r="A206" s="22"/>
      <c r="B206" s="23"/>
      <c r="C206" s="24"/>
      <c r="D206" s="25"/>
      <c r="E206" s="45"/>
      <c r="F206" s="25"/>
      <c r="G206" s="45"/>
      <c r="H206" s="27"/>
      <c r="I206" s="42"/>
      <c r="J206" s="27"/>
      <c r="K206" s="42"/>
      <c r="L206" s="27"/>
      <c r="M206" s="42"/>
      <c r="N206" s="25"/>
      <c r="O206" s="42"/>
      <c r="P206" s="26"/>
      <c r="Q206" s="42"/>
      <c r="R206" s="26"/>
      <c r="S206" s="42"/>
      <c r="T206" s="26"/>
      <c r="U206" s="42"/>
      <c r="V206" s="26"/>
      <c r="W206" s="42"/>
      <c r="X206" s="26"/>
      <c r="Y206" s="42"/>
      <c r="Z206" s="26"/>
      <c r="AA206" s="42"/>
    </row>
    <row r="207" spans="1:27" x14ac:dyDescent="0.25">
      <c r="A207" s="22"/>
      <c r="B207" s="23"/>
      <c r="C207" s="24"/>
      <c r="D207" s="25"/>
      <c r="E207" s="45"/>
      <c r="F207" s="25"/>
      <c r="G207" s="45"/>
      <c r="H207" s="27"/>
      <c r="I207" s="42"/>
      <c r="J207" s="27"/>
      <c r="K207" s="42"/>
      <c r="L207" s="27"/>
      <c r="M207" s="42"/>
      <c r="N207" s="25"/>
      <c r="O207" s="42"/>
      <c r="P207" s="26"/>
      <c r="Q207" s="42"/>
      <c r="R207" s="26"/>
      <c r="S207" s="42"/>
      <c r="T207" s="26"/>
      <c r="U207" s="42"/>
      <c r="V207" s="26"/>
      <c r="W207" s="42"/>
      <c r="X207" s="26"/>
      <c r="Y207" s="42"/>
      <c r="Z207" s="26"/>
      <c r="AA207" s="42"/>
    </row>
    <row r="208" spans="1:27" x14ac:dyDescent="0.25">
      <c r="A208" s="22"/>
      <c r="B208" s="23"/>
      <c r="C208" s="24"/>
      <c r="D208" s="25"/>
      <c r="E208" s="45"/>
      <c r="F208" s="25"/>
      <c r="G208" s="45"/>
      <c r="H208" s="27"/>
      <c r="I208" s="42"/>
      <c r="J208" s="27"/>
      <c r="K208" s="42"/>
      <c r="L208" s="27"/>
      <c r="M208" s="42"/>
      <c r="N208" s="25"/>
      <c r="O208" s="42"/>
      <c r="P208" s="26"/>
      <c r="Q208" s="42"/>
      <c r="R208" s="26"/>
      <c r="S208" s="42"/>
      <c r="T208" s="26"/>
      <c r="U208" s="42"/>
      <c r="V208" s="26"/>
      <c r="W208" s="42"/>
      <c r="X208" s="26"/>
      <c r="Y208" s="42"/>
      <c r="Z208" s="26"/>
      <c r="AA208" s="42"/>
    </row>
    <row r="209" spans="1:27" x14ac:dyDescent="0.25">
      <c r="A209" s="22"/>
      <c r="B209" s="23"/>
      <c r="C209" s="24"/>
      <c r="D209" s="25"/>
      <c r="E209" s="45"/>
      <c r="F209" s="25"/>
      <c r="G209" s="45"/>
      <c r="H209" s="27"/>
      <c r="I209" s="42"/>
      <c r="J209" s="27"/>
      <c r="K209" s="42"/>
      <c r="L209" s="27"/>
      <c r="M209" s="42"/>
      <c r="N209" s="25"/>
      <c r="O209" s="42"/>
      <c r="P209" s="26"/>
      <c r="Q209" s="42"/>
      <c r="R209" s="26"/>
      <c r="S209" s="42"/>
      <c r="T209" s="26"/>
      <c r="U209" s="42"/>
      <c r="V209" s="26"/>
      <c r="W209" s="42"/>
      <c r="X209" s="26"/>
      <c r="Y209" s="42"/>
      <c r="Z209" s="26"/>
      <c r="AA209" s="42"/>
    </row>
    <row r="210" spans="1:27" x14ac:dyDescent="0.25">
      <c r="A210" s="22"/>
      <c r="B210" s="23"/>
      <c r="C210" s="24"/>
      <c r="D210" s="25"/>
      <c r="E210" s="45"/>
      <c r="F210" s="25"/>
      <c r="G210" s="45"/>
      <c r="H210" s="27"/>
      <c r="I210" s="42"/>
      <c r="J210" s="27"/>
      <c r="K210" s="42"/>
      <c r="L210" s="27"/>
      <c r="M210" s="42"/>
      <c r="N210" s="25"/>
      <c r="O210" s="42"/>
      <c r="P210" s="26"/>
      <c r="Q210" s="42"/>
      <c r="R210" s="26"/>
      <c r="S210" s="42"/>
      <c r="T210" s="26"/>
      <c r="U210" s="42"/>
      <c r="V210" s="26"/>
      <c r="W210" s="42"/>
      <c r="X210" s="26"/>
      <c r="Y210" s="42"/>
      <c r="Z210" s="26"/>
      <c r="AA210" s="42"/>
    </row>
    <row r="211" spans="1:27" x14ac:dyDescent="0.25">
      <c r="A211" s="22"/>
      <c r="B211" s="23"/>
      <c r="C211" s="24"/>
      <c r="D211" s="25"/>
      <c r="E211" s="45"/>
      <c r="F211" s="25"/>
      <c r="G211" s="45"/>
      <c r="H211" s="27"/>
      <c r="I211" s="42"/>
      <c r="J211" s="27"/>
      <c r="K211" s="42"/>
      <c r="L211" s="27"/>
      <c r="M211" s="42"/>
      <c r="N211" s="25"/>
      <c r="O211" s="42"/>
      <c r="P211" s="26"/>
      <c r="Q211" s="42"/>
      <c r="R211" s="26"/>
      <c r="S211" s="42"/>
      <c r="T211" s="26"/>
      <c r="U211" s="42"/>
      <c r="V211" s="26"/>
      <c r="W211" s="42"/>
      <c r="X211" s="26"/>
      <c r="Y211" s="42"/>
      <c r="Z211" s="26"/>
      <c r="AA211" s="42"/>
    </row>
    <row r="212" spans="1:27" x14ac:dyDescent="0.25">
      <c r="A212" s="22"/>
      <c r="B212" s="23"/>
      <c r="C212" s="24"/>
      <c r="D212" s="25"/>
      <c r="E212" s="45"/>
      <c r="F212" s="25"/>
      <c r="G212" s="45"/>
      <c r="H212" s="27"/>
      <c r="I212" s="42"/>
      <c r="J212" s="27"/>
      <c r="K212" s="42"/>
      <c r="L212" s="27"/>
      <c r="M212" s="42"/>
      <c r="N212" s="25"/>
      <c r="O212" s="42"/>
      <c r="P212" s="26"/>
      <c r="Q212" s="42"/>
      <c r="R212" s="26"/>
      <c r="S212" s="42"/>
      <c r="T212" s="26"/>
      <c r="U212" s="42"/>
      <c r="V212" s="26"/>
      <c r="W212" s="42"/>
      <c r="X212" s="26"/>
      <c r="Y212" s="42"/>
      <c r="Z212" s="26"/>
      <c r="AA212" s="42"/>
    </row>
    <row r="213" spans="1:27" x14ac:dyDescent="0.25">
      <c r="A213" s="22"/>
      <c r="B213" s="23"/>
      <c r="C213" s="24"/>
      <c r="D213" s="25"/>
      <c r="E213" s="45"/>
      <c r="F213" s="25"/>
      <c r="G213" s="45"/>
      <c r="H213" s="27"/>
      <c r="I213" s="42"/>
      <c r="J213" s="27"/>
      <c r="K213" s="42"/>
      <c r="L213" s="27"/>
      <c r="M213" s="42"/>
      <c r="N213" s="25"/>
      <c r="O213" s="42"/>
      <c r="P213" s="26"/>
      <c r="Q213" s="42"/>
      <c r="R213" s="26"/>
      <c r="S213" s="42"/>
      <c r="T213" s="26"/>
      <c r="U213" s="42"/>
      <c r="V213" s="26"/>
      <c r="W213" s="42"/>
      <c r="X213" s="26"/>
      <c r="Y213" s="42"/>
      <c r="Z213" s="26"/>
      <c r="AA213" s="42"/>
    </row>
    <row r="214" spans="1:27" x14ac:dyDescent="0.25">
      <c r="A214" s="22"/>
      <c r="B214" s="23"/>
      <c r="C214" s="24"/>
      <c r="D214" s="25"/>
      <c r="E214" s="45"/>
      <c r="F214" s="25"/>
      <c r="G214" s="45"/>
      <c r="H214" s="27"/>
      <c r="I214" s="42"/>
      <c r="J214" s="27"/>
      <c r="K214" s="42"/>
      <c r="L214" s="27"/>
      <c r="M214" s="42"/>
      <c r="N214" s="25"/>
      <c r="O214" s="42"/>
      <c r="P214" s="26"/>
      <c r="Q214" s="42"/>
      <c r="R214" s="26"/>
      <c r="S214" s="42"/>
      <c r="T214" s="26"/>
      <c r="U214" s="42"/>
      <c r="V214" s="26"/>
      <c r="W214" s="42"/>
      <c r="X214" s="26"/>
      <c r="Y214" s="42"/>
      <c r="Z214" s="26"/>
      <c r="AA214" s="42"/>
    </row>
    <row r="215" spans="1:27" x14ac:dyDescent="0.25">
      <c r="A215" s="22"/>
      <c r="B215" s="23"/>
      <c r="C215" s="24"/>
      <c r="D215" s="25"/>
      <c r="E215" s="45"/>
      <c r="F215" s="25"/>
      <c r="G215" s="45"/>
      <c r="H215" s="27"/>
      <c r="I215" s="42"/>
      <c r="J215" s="27"/>
      <c r="K215" s="42"/>
      <c r="L215" s="27"/>
      <c r="M215" s="42"/>
      <c r="N215" s="25"/>
      <c r="O215" s="42"/>
      <c r="P215" s="26"/>
      <c r="Q215" s="42"/>
      <c r="R215" s="26"/>
      <c r="S215" s="42"/>
      <c r="T215" s="26"/>
      <c r="U215" s="42"/>
      <c r="V215" s="26"/>
      <c r="W215" s="42"/>
      <c r="X215" s="26"/>
      <c r="Y215" s="42"/>
      <c r="Z215" s="26"/>
      <c r="AA215" s="42"/>
    </row>
    <row r="216" spans="1:27" x14ac:dyDescent="0.25">
      <c r="A216" s="22"/>
      <c r="B216" s="23"/>
      <c r="C216" s="24"/>
      <c r="D216" s="25"/>
      <c r="E216" s="45"/>
      <c r="F216" s="25"/>
      <c r="G216" s="45"/>
      <c r="H216" s="27"/>
      <c r="I216" s="42"/>
      <c r="J216" s="27"/>
      <c r="K216" s="42"/>
      <c r="L216" s="27"/>
      <c r="M216" s="42"/>
      <c r="N216" s="25"/>
      <c r="O216" s="42"/>
      <c r="P216" s="26"/>
      <c r="Q216" s="42"/>
      <c r="R216" s="26"/>
      <c r="S216" s="42"/>
      <c r="T216" s="26"/>
      <c r="U216" s="42"/>
      <c r="V216" s="26"/>
      <c r="W216" s="42"/>
      <c r="X216" s="26"/>
      <c r="Y216" s="42"/>
      <c r="Z216" s="26"/>
      <c r="AA216" s="42"/>
    </row>
    <row r="217" spans="1:27" x14ac:dyDescent="0.25">
      <c r="A217" s="22"/>
      <c r="B217" s="23"/>
      <c r="C217" s="24"/>
      <c r="D217" s="25"/>
      <c r="E217" s="45"/>
      <c r="F217" s="25"/>
      <c r="G217" s="45"/>
      <c r="H217" s="27"/>
      <c r="I217" s="42"/>
      <c r="J217" s="27"/>
      <c r="K217" s="42"/>
      <c r="L217" s="27"/>
      <c r="M217" s="42"/>
      <c r="N217" s="25"/>
      <c r="O217" s="42"/>
      <c r="P217" s="26"/>
      <c r="Q217" s="42"/>
      <c r="R217" s="26"/>
      <c r="S217" s="42"/>
      <c r="T217" s="26"/>
      <c r="U217" s="42"/>
      <c r="V217" s="26"/>
      <c r="W217" s="42"/>
      <c r="X217" s="26"/>
      <c r="Y217" s="42"/>
      <c r="Z217" s="26"/>
      <c r="AA217" s="42"/>
    </row>
    <row r="218" spans="1:27" x14ac:dyDescent="0.25">
      <c r="A218" s="22"/>
      <c r="B218" s="23"/>
      <c r="C218" s="24"/>
      <c r="D218" s="25"/>
      <c r="E218" s="45"/>
      <c r="F218" s="25"/>
      <c r="G218" s="45"/>
      <c r="H218" s="27"/>
      <c r="I218" s="42"/>
      <c r="J218" s="27"/>
      <c r="K218" s="42"/>
      <c r="L218" s="27"/>
      <c r="M218" s="42"/>
      <c r="N218" s="25"/>
      <c r="O218" s="42"/>
      <c r="P218" s="26"/>
      <c r="Q218" s="42"/>
      <c r="R218" s="26"/>
      <c r="S218" s="42"/>
      <c r="T218" s="26"/>
      <c r="U218" s="42"/>
      <c r="V218" s="26"/>
      <c r="W218" s="42"/>
      <c r="X218" s="26"/>
      <c r="Y218" s="42"/>
      <c r="Z218" s="26"/>
      <c r="AA218" s="42"/>
    </row>
    <row r="219" spans="1:27" x14ac:dyDescent="0.25">
      <c r="A219" s="22"/>
      <c r="B219" s="23"/>
      <c r="C219" s="24"/>
      <c r="D219" s="25"/>
      <c r="E219" s="45"/>
      <c r="F219" s="25"/>
      <c r="G219" s="45"/>
      <c r="H219" s="27"/>
      <c r="I219" s="42"/>
      <c r="J219" s="27"/>
      <c r="K219" s="42"/>
      <c r="L219" s="27"/>
      <c r="M219" s="42"/>
      <c r="N219" s="25"/>
      <c r="O219" s="42"/>
      <c r="P219" s="26"/>
      <c r="Q219" s="42"/>
      <c r="R219" s="26"/>
      <c r="S219" s="42"/>
      <c r="T219" s="26"/>
      <c r="U219" s="42"/>
      <c r="V219" s="26"/>
      <c r="W219" s="42"/>
      <c r="X219" s="26"/>
      <c r="Y219" s="42"/>
      <c r="Z219" s="26"/>
      <c r="AA219" s="42"/>
    </row>
    <row r="220" spans="1:27" x14ac:dyDescent="0.25">
      <c r="A220" s="22"/>
      <c r="B220" s="23"/>
      <c r="C220" s="24"/>
      <c r="D220" s="25"/>
      <c r="E220" s="45"/>
      <c r="F220" s="25"/>
      <c r="G220" s="45"/>
      <c r="H220" s="27"/>
      <c r="I220" s="42"/>
      <c r="J220" s="27"/>
      <c r="K220" s="42"/>
      <c r="L220" s="27"/>
      <c r="M220" s="42"/>
      <c r="N220" s="25"/>
      <c r="O220" s="42"/>
      <c r="P220" s="26"/>
      <c r="Q220" s="42"/>
      <c r="R220" s="26"/>
      <c r="S220" s="42"/>
      <c r="T220" s="26"/>
      <c r="U220" s="42"/>
      <c r="V220" s="26"/>
      <c r="W220" s="42"/>
      <c r="X220" s="26"/>
      <c r="Y220" s="42"/>
      <c r="Z220" s="26"/>
      <c r="AA220" s="42"/>
    </row>
    <row r="221" spans="1:27" x14ac:dyDescent="0.25">
      <c r="A221" s="22"/>
      <c r="B221" s="23"/>
      <c r="C221" s="24"/>
      <c r="D221" s="25"/>
      <c r="E221" s="45"/>
      <c r="F221" s="25"/>
      <c r="G221" s="45"/>
      <c r="H221" s="27"/>
      <c r="I221" s="42"/>
      <c r="J221" s="27"/>
      <c r="K221" s="42"/>
      <c r="L221" s="27"/>
      <c r="M221" s="42"/>
      <c r="N221" s="25"/>
      <c r="O221" s="42"/>
      <c r="P221" s="26"/>
      <c r="Q221" s="42"/>
      <c r="R221" s="26"/>
      <c r="S221" s="42"/>
      <c r="T221" s="26"/>
      <c r="U221" s="42"/>
      <c r="V221" s="26"/>
      <c r="W221" s="42"/>
      <c r="X221" s="26"/>
      <c r="Y221" s="42"/>
      <c r="Z221" s="26"/>
      <c r="AA221" s="42"/>
    </row>
    <row r="222" spans="1:27" x14ac:dyDescent="0.25">
      <c r="A222" s="22"/>
      <c r="B222" s="23"/>
      <c r="C222" s="24"/>
      <c r="D222" s="25"/>
      <c r="E222" s="45"/>
      <c r="F222" s="25"/>
      <c r="G222" s="45"/>
      <c r="H222" s="27"/>
      <c r="I222" s="42"/>
      <c r="J222" s="27"/>
      <c r="K222" s="42"/>
      <c r="L222" s="27"/>
      <c r="M222" s="42"/>
      <c r="N222" s="25"/>
      <c r="O222" s="42"/>
      <c r="P222" s="26"/>
      <c r="Q222" s="42"/>
      <c r="R222" s="26"/>
      <c r="S222" s="42"/>
      <c r="T222" s="26"/>
      <c r="U222" s="42"/>
      <c r="V222" s="26"/>
      <c r="W222" s="42"/>
      <c r="X222" s="26"/>
      <c r="Y222" s="42"/>
      <c r="Z222" s="26"/>
      <c r="AA222" s="42"/>
    </row>
    <row r="223" spans="1:27" x14ac:dyDescent="0.25">
      <c r="A223" s="22"/>
      <c r="B223" s="23"/>
      <c r="C223" s="24"/>
      <c r="D223" s="25"/>
      <c r="E223" s="45"/>
      <c r="F223" s="25"/>
      <c r="G223" s="45"/>
      <c r="H223" s="27"/>
      <c r="I223" s="42"/>
      <c r="J223" s="27"/>
      <c r="K223" s="42"/>
      <c r="L223" s="27"/>
      <c r="M223" s="42"/>
      <c r="N223" s="25"/>
      <c r="O223" s="42"/>
      <c r="P223" s="26"/>
      <c r="Q223" s="42"/>
      <c r="R223" s="26"/>
      <c r="S223" s="42"/>
      <c r="T223" s="26"/>
      <c r="U223" s="42"/>
      <c r="V223" s="26"/>
      <c r="W223" s="42"/>
      <c r="X223" s="26"/>
      <c r="Y223" s="42"/>
      <c r="Z223" s="26"/>
      <c r="AA223" s="42"/>
    </row>
    <row r="224" spans="1:27" x14ac:dyDescent="0.25">
      <c r="A224" s="22"/>
      <c r="B224" s="23"/>
      <c r="C224" s="24"/>
      <c r="D224" s="25"/>
      <c r="E224" s="45"/>
      <c r="F224" s="25"/>
      <c r="G224" s="45"/>
      <c r="H224" s="27"/>
      <c r="I224" s="42"/>
      <c r="J224" s="27"/>
      <c r="K224" s="42"/>
      <c r="L224" s="27"/>
      <c r="M224" s="42"/>
      <c r="N224" s="25"/>
      <c r="O224" s="42"/>
      <c r="P224" s="26"/>
      <c r="Q224" s="42"/>
      <c r="R224" s="26"/>
      <c r="S224" s="42"/>
      <c r="T224" s="26"/>
      <c r="U224" s="42"/>
      <c r="V224" s="26"/>
      <c r="W224" s="42"/>
      <c r="X224" s="26"/>
      <c r="Y224" s="42"/>
      <c r="Z224" s="26"/>
      <c r="AA224" s="42"/>
    </row>
    <row r="225" spans="1:27" x14ac:dyDescent="0.25">
      <c r="A225" s="22"/>
      <c r="B225" s="23"/>
      <c r="C225" s="24"/>
      <c r="D225" s="25"/>
      <c r="E225" s="45"/>
      <c r="F225" s="25"/>
      <c r="G225" s="45"/>
      <c r="H225" s="27"/>
      <c r="I225" s="42"/>
      <c r="J225" s="27"/>
      <c r="K225" s="42"/>
      <c r="L225" s="27"/>
      <c r="M225" s="42"/>
      <c r="N225" s="25"/>
      <c r="O225" s="42"/>
      <c r="P225" s="26"/>
      <c r="Q225" s="42"/>
      <c r="R225" s="26"/>
      <c r="S225" s="42"/>
      <c r="T225" s="26"/>
      <c r="U225" s="42"/>
      <c r="V225" s="26"/>
      <c r="W225" s="42"/>
      <c r="X225" s="26"/>
      <c r="Y225" s="42"/>
      <c r="Z225" s="26"/>
      <c r="AA225" s="42"/>
    </row>
    <row r="226" spans="1:27" x14ac:dyDescent="0.25">
      <c r="A226" s="22"/>
      <c r="B226" s="23"/>
      <c r="C226" s="24"/>
      <c r="D226" s="25"/>
      <c r="E226" s="45"/>
      <c r="F226" s="25"/>
      <c r="G226" s="45"/>
      <c r="H226" s="27"/>
      <c r="I226" s="42"/>
      <c r="J226" s="27"/>
      <c r="K226" s="42"/>
      <c r="L226" s="27"/>
      <c r="M226" s="42"/>
      <c r="N226" s="25"/>
      <c r="O226" s="42"/>
      <c r="P226" s="26"/>
      <c r="Q226" s="42"/>
      <c r="R226" s="26"/>
      <c r="S226" s="42"/>
      <c r="T226" s="26"/>
      <c r="U226" s="42"/>
      <c r="V226" s="26"/>
      <c r="W226" s="42"/>
      <c r="X226" s="26"/>
      <c r="Y226" s="42"/>
      <c r="Z226" s="26"/>
      <c r="AA226" s="42"/>
    </row>
    <row r="227" spans="1:27" x14ac:dyDescent="0.25">
      <c r="A227" s="22"/>
      <c r="B227" s="23"/>
      <c r="C227" s="24"/>
      <c r="D227" s="25"/>
      <c r="E227" s="45"/>
      <c r="F227" s="25"/>
      <c r="G227" s="45"/>
      <c r="H227" s="27"/>
      <c r="I227" s="42"/>
      <c r="J227" s="27"/>
      <c r="K227" s="42"/>
      <c r="L227" s="27"/>
      <c r="M227" s="42"/>
      <c r="N227" s="25"/>
      <c r="O227" s="42"/>
      <c r="P227" s="26"/>
      <c r="Q227" s="42"/>
      <c r="R227" s="26"/>
      <c r="S227" s="42"/>
      <c r="T227" s="26"/>
      <c r="U227" s="42"/>
      <c r="V227" s="26"/>
      <c r="W227" s="42"/>
      <c r="X227" s="26"/>
      <c r="Y227" s="42"/>
      <c r="Z227" s="26"/>
      <c r="AA227" s="42"/>
    </row>
    <row r="228" spans="1:27" x14ac:dyDescent="0.25">
      <c r="A228" s="22"/>
      <c r="B228" s="23"/>
      <c r="C228" s="24"/>
      <c r="D228" s="25"/>
      <c r="E228" s="45"/>
      <c r="F228" s="25"/>
      <c r="G228" s="45"/>
      <c r="H228" s="27"/>
      <c r="I228" s="42"/>
      <c r="J228" s="27"/>
      <c r="K228" s="42"/>
      <c r="L228" s="27"/>
      <c r="M228" s="42"/>
      <c r="N228" s="25"/>
      <c r="O228" s="42"/>
      <c r="P228" s="26"/>
      <c r="Q228" s="42"/>
      <c r="R228" s="26"/>
      <c r="S228" s="42"/>
      <c r="T228" s="26"/>
      <c r="U228" s="42"/>
      <c r="V228" s="26"/>
      <c r="W228" s="42"/>
      <c r="X228" s="26"/>
      <c r="Y228" s="42"/>
      <c r="Z228" s="26"/>
      <c r="AA228" s="42"/>
    </row>
    <row r="229" spans="1:27" x14ac:dyDescent="0.25">
      <c r="A229" s="22"/>
      <c r="B229" s="23"/>
      <c r="C229" s="24"/>
      <c r="D229" s="25"/>
      <c r="E229" s="45"/>
      <c r="F229" s="25"/>
      <c r="G229" s="45"/>
      <c r="H229" s="27"/>
      <c r="I229" s="42"/>
      <c r="J229" s="27"/>
      <c r="K229" s="42"/>
      <c r="L229" s="27"/>
      <c r="M229" s="42"/>
      <c r="N229" s="25"/>
      <c r="O229" s="42"/>
      <c r="P229" s="26"/>
      <c r="Q229" s="42"/>
      <c r="R229" s="26"/>
      <c r="S229" s="42"/>
      <c r="T229" s="26"/>
      <c r="U229" s="42"/>
      <c r="V229" s="26"/>
      <c r="W229" s="42"/>
      <c r="X229" s="26"/>
      <c r="Y229" s="42"/>
      <c r="Z229" s="26"/>
      <c r="AA229" s="42"/>
    </row>
    <row r="230" spans="1:27" x14ac:dyDescent="0.25">
      <c r="A230" s="22"/>
      <c r="B230" s="23"/>
      <c r="C230" s="24"/>
      <c r="D230" s="25"/>
      <c r="E230" s="45"/>
      <c r="F230" s="25"/>
      <c r="G230" s="45"/>
      <c r="H230" s="27"/>
      <c r="I230" s="42"/>
      <c r="J230" s="27"/>
      <c r="K230" s="42"/>
      <c r="L230" s="27"/>
      <c r="M230" s="42"/>
      <c r="N230" s="25"/>
      <c r="O230" s="42"/>
      <c r="P230" s="26"/>
      <c r="Q230" s="42"/>
      <c r="R230" s="26"/>
      <c r="S230" s="42"/>
      <c r="T230" s="26"/>
      <c r="U230" s="42"/>
      <c r="V230" s="26"/>
      <c r="W230" s="42"/>
      <c r="X230" s="26"/>
      <c r="Y230" s="42"/>
      <c r="Z230" s="26"/>
      <c r="AA230" s="42"/>
    </row>
    <row r="231" spans="1:27" x14ac:dyDescent="0.25">
      <c r="A231" s="22"/>
      <c r="B231" s="23"/>
      <c r="C231" s="24"/>
      <c r="D231" s="25"/>
      <c r="E231" s="45"/>
      <c r="F231" s="25"/>
      <c r="G231" s="45"/>
      <c r="H231" s="27"/>
      <c r="I231" s="42"/>
      <c r="J231" s="27"/>
      <c r="K231" s="42"/>
      <c r="L231" s="27"/>
      <c r="M231" s="42"/>
      <c r="N231" s="25"/>
      <c r="O231" s="42"/>
      <c r="P231" s="26"/>
      <c r="Q231" s="42"/>
      <c r="R231" s="26"/>
      <c r="S231" s="42"/>
      <c r="T231" s="26"/>
      <c r="U231" s="42"/>
      <c r="V231" s="26"/>
      <c r="W231" s="42"/>
      <c r="X231" s="26"/>
      <c r="Y231" s="42"/>
      <c r="Z231" s="26"/>
      <c r="AA231" s="42"/>
    </row>
    <row r="232" spans="1:27" x14ac:dyDescent="0.25">
      <c r="A232" s="22"/>
      <c r="B232" s="23"/>
      <c r="C232" s="24"/>
      <c r="D232" s="25"/>
      <c r="E232" s="45"/>
      <c r="F232" s="25"/>
      <c r="G232" s="45"/>
      <c r="H232" s="27"/>
      <c r="I232" s="42"/>
      <c r="J232" s="27"/>
      <c r="K232" s="42"/>
      <c r="L232" s="27"/>
      <c r="M232" s="42"/>
      <c r="N232" s="25"/>
      <c r="O232" s="42"/>
      <c r="P232" s="26"/>
      <c r="Q232" s="42"/>
      <c r="R232" s="26"/>
      <c r="S232" s="42"/>
      <c r="T232" s="26"/>
      <c r="U232" s="42"/>
      <c r="V232" s="26"/>
      <c r="W232" s="42"/>
      <c r="X232" s="26"/>
      <c r="Y232" s="42"/>
      <c r="Z232" s="26"/>
      <c r="AA232" s="42"/>
    </row>
    <row r="233" spans="1:27" x14ac:dyDescent="0.25">
      <c r="A233" s="22"/>
      <c r="B233" s="23"/>
      <c r="C233" s="24"/>
      <c r="D233" s="25"/>
      <c r="E233" s="45"/>
      <c r="F233" s="25"/>
      <c r="G233" s="45"/>
      <c r="H233" s="27"/>
      <c r="I233" s="42"/>
      <c r="J233" s="27"/>
      <c r="K233" s="42"/>
      <c r="L233" s="27"/>
      <c r="M233" s="42"/>
      <c r="N233" s="25"/>
      <c r="O233" s="42"/>
      <c r="P233" s="26"/>
      <c r="Q233" s="42"/>
      <c r="R233" s="26"/>
      <c r="S233" s="42"/>
      <c r="T233" s="26"/>
      <c r="U233" s="42"/>
      <c r="V233" s="26"/>
      <c r="W233" s="42"/>
      <c r="X233" s="26"/>
      <c r="Y233" s="42"/>
      <c r="Z233" s="26"/>
      <c r="AA233" s="42"/>
    </row>
    <row r="234" spans="1:27" x14ac:dyDescent="0.25">
      <c r="A234" s="22"/>
      <c r="B234" s="23"/>
      <c r="C234" s="24"/>
      <c r="D234" s="25"/>
      <c r="E234" s="45"/>
      <c r="F234" s="25"/>
      <c r="G234" s="45"/>
      <c r="H234" s="27"/>
      <c r="I234" s="42"/>
      <c r="J234" s="27"/>
      <c r="K234" s="42"/>
      <c r="L234" s="27"/>
      <c r="M234" s="42"/>
      <c r="N234" s="25"/>
      <c r="O234" s="42"/>
      <c r="P234" s="26"/>
      <c r="Q234" s="42"/>
      <c r="R234" s="26"/>
      <c r="S234" s="42"/>
      <c r="T234" s="26"/>
      <c r="U234" s="42"/>
      <c r="V234" s="26"/>
      <c r="W234" s="42"/>
      <c r="X234" s="26"/>
      <c r="Y234" s="42"/>
      <c r="Z234" s="26"/>
      <c r="AA234" s="42"/>
    </row>
    <row r="235" spans="1:27" x14ac:dyDescent="0.25">
      <c r="A235" s="22"/>
      <c r="B235" s="23"/>
      <c r="C235" s="24"/>
      <c r="D235" s="25"/>
      <c r="E235" s="45"/>
      <c r="F235" s="25"/>
      <c r="G235" s="45"/>
      <c r="H235" s="27"/>
      <c r="I235" s="42"/>
      <c r="J235" s="27"/>
      <c r="K235" s="42"/>
      <c r="L235" s="27"/>
      <c r="M235" s="42"/>
      <c r="N235" s="25"/>
      <c r="O235" s="42"/>
      <c r="P235" s="26"/>
      <c r="Q235" s="42"/>
      <c r="R235" s="26"/>
      <c r="S235" s="42"/>
      <c r="T235" s="26"/>
      <c r="U235" s="42"/>
      <c r="V235" s="26"/>
      <c r="W235" s="42"/>
      <c r="X235" s="26"/>
      <c r="Y235" s="42"/>
      <c r="Z235" s="26"/>
      <c r="AA235" s="42"/>
    </row>
    <row r="236" spans="1:27" x14ac:dyDescent="0.25">
      <c r="A236" s="22"/>
      <c r="B236" s="23"/>
      <c r="C236" s="24"/>
      <c r="D236" s="25"/>
      <c r="E236" s="45"/>
      <c r="F236" s="25"/>
      <c r="G236" s="45"/>
      <c r="H236" s="27"/>
      <c r="I236" s="42"/>
      <c r="J236" s="27"/>
      <c r="K236" s="42"/>
      <c r="L236" s="27"/>
      <c r="M236" s="42"/>
      <c r="N236" s="25"/>
      <c r="O236" s="42"/>
      <c r="P236" s="26"/>
      <c r="Q236" s="42"/>
      <c r="R236" s="26"/>
      <c r="S236" s="42"/>
      <c r="T236" s="26"/>
      <c r="U236" s="42"/>
      <c r="V236" s="26"/>
      <c r="W236" s="42"/>
      <c r="X236" s="26"/>
      <c r="Y236" s="42"/>
      <c r="Z236" s="26"/>
      <c r="AA236" s="42"/>
    </row>
    <row r="237" spans="1:27" x14ac:dyDescent="0.25">
      <c r="A237" s="22"/>
      <c r="B237" s="23"/>
      <c r="C237" s="24"/>
      <c r="D237" s="25"/>
      <c r="E237" s="45"/>
      <c r="F237" s="25"/>
      <c r="G237" s="45"/>
      <c r="H237" s="27"/>
      <c r="I237" s="42"/>
      <c r="J237" s="27"/>
      <c r="K237" s="42"/>
      <c r="L237" s="27"/>
      <c r="M237" s="42"/>
      <c r="N237" s="25"/>
      <c r="O237" s="42"/>
      <c r="P237" s="26"/>
      <c r="Q237" s="42"/>
      <c r="R237" s="26"/>
      <c r="S237" s="42"/>
      <c r="T237" s="26"/>
      <c r="U237" s="42"/>
      <c r="V237" s="26"/>
      <c r="W237" s="42"/>
      <c r="X237" s="26"/>
      <c r="Y237" s="42"/>
      <c r="Z237" s="26"/>
      <c r="AA237" s="42"/>
    </row>
    <row r="238" spans="1:27" x14ac:dyDescent="0.25">
      <c r="A238" s="22"/>
      <c r="B238" s="23"/>
      <c r="C238" s="24"/>
      <c r="D238" s="25"/>
      <c r="E238" s="45"/>
      <c r="F238" s="25"/>
      <c r="G238" s="45"/>
      <c r="H238" s="27"/>
      <c r="I238" s="42"/>
      <c r="J238" s="27"/>
      <c r="K238" s="42"/>
      <c r="L238" s="27"/>
      <c r="M238" s="42"/>
      <c r="N238" s="25"/>
      <c r="O238" s="42"/>
      <c r="P238" s="26"/>
      <c r="Q238" s="42"/>
      <c r="R238" s="26"/>
      <c r="S238" s="42"/>
      <c r="T238" s="26"/>
      <c r="U238" s="42"/>
      <c r="V238" s="26"/>
      <c r="W238" s="42"/>
      <c r="X238" s="26"/>
      <c r="Y238" s="42"/>
      <c r="Z238" s="26"/>
      <c r="AA238" s="42"/>
    </row>
    <row r="239" spans="1:27" x14ac:dyDescent="0.25">
      <c r="A239" s="22"/>
      <c r="B239" s="23"/>
      <c r="C239" s="24"/>
      <c r="D239" s="25"/>
      <c r="E239" s="45"/>
      <c r="F239" s="25"/>
      <c r="G239" s="45"/>
      <c r="H239" s="27"/>
      <c r="I239" s="42"/>
      <c r="J239" s="27"/>
      <c r="K239" s="42"/>
      <c r="L239" s="27"/>
      <c r="M239" s="42"/>
      <c r="N239" s="25"/>
      <c r="O239" s="42"/>
      <c r="P239" s="26"/>
      <c r="Q239" s="42"/>
      <c r="R239" s="26"/>
      <c r="S239" s="42"/>
      <c r="T239" s="26"/>
      <c r="U239" s="42"/>
      <c r="V239" s="26"/>
      <c r="W239" s="42"/>
      <c r="X239" s="26"/>
      <c r="Y239" s="42"/>
      <c r="Z239" s="26"/>
      <c r="AA239" s="42"/>
    </row>
    <row r="240" spans="1:27" x14ac:dyDescent="0.25">
      <c r="A240" s="22"/>
      <c r="B240" s="23"/>
      <c r="C240" s="24"/>
      <c r="D240" s="25"/>
      <c r="E240" s="45"/>
      <c r="F240" s="25"/>
      <c r="G240" s="45"/>
      <c r="H240" s="27"/>
      <c r="I240" s="42"/>
      <c r="J240" s="27"/>
      <c r="K240" s="42"/>
      <c r="L240" s="27"/>
      <c r="M240" s="42"/>
      <c r="N240" s="25"/>
      <c r="O240" s="42"/>
      <c r="P240" s="26"/>
      <c r="Q240" s="42"/>
      <c r="R240" s="26"/>
      <c r="S240" s="42"/>
      <c r="T240" s="26"/>
      <c r="U240" s="42"/>
      <c r="V240" s="26"/>
      <c r="W240" s="42"/>
      <c r="X240" s="26"/>
      <c r="Y240" s="42"/>
      <c r="Z240" s="26"/>
      <c r="AA240" s="42"/>
    </row>
    <row r="241" spans="1:27" x14ac:dyDescent="0.25">
      <c r="A241" s="22"/>
      <c r="B241" s="23"/>
      <c r="C241" s="24"/>
      <c r="D241" s="25"/>
      <c r="E241" s="45"/>
      <c r="F241" s="25"/>
      <c r="G241" s="45"/>
      <c r="H241" s="27"/>
      <c r="I241" s="42"/>
      <c r="J241" s="27"/>
      <c r="K241" s="42"/>
      <c r="L241" s="27"/>
      <c r="M241" s="42"/>
      <c r="N241" s="25"/>
      <c r="O241" s="42"/>
      <c r="P241" s="26"/>
      <c r="Q241" s="42"/>
      <c r="R241" s="26"/>
      <c r="S241" s="42"/>
      <c r="T241" s="26"/>
      <c r="U241" s="42"/>
      <c r="V241" s="26"/>
      <c r="W241" s="42"/>
      <c r="X241" s="26"/>
      <c r="Y241" s="42"/>
      <c r="Z241" s="26"/>
      <c r="AA241" s="42"/>
    </row>
    <row r="242" spans="1:27" x14ac:dyDescent="0.25">
      <c r="A242" s="22"/>
      <c r="B242" s="23"/>
      <c r="C242" s="24"/>
      <c r="D242" s="25"/>
      <c r="E242" s="45"/>
      <c r="F242" s="25"/>
      <c r="G242" s="45"/>
      <c r="H242" s="27"/>
      <c r="I242" s="42"/>
      <c r="J242" s="27"/>
      <c r="K242" s="42"/>
      <c r="L242" s="27"/>
      <c r="M242" s="42"/>
      <c r="N242" s="25"/>
      <c r="O242" s="42"/>
      <c r="P242" s="26"/>
      <c r="Q242" s="42"/>
      <c r="R242" s="26"/>
      <c r="S242" s="42"/>
      <c r="T242" s="26"/>
      <c r="U242" s="42"/>
      <c r="V242" s="26"/>
      <c r="W242" s="42"/>
      <c r="X242" s="26"/>
      <c r="Y242" s="42"/>
      <c r="Z242" s="26"/>
      <c r="AA242" s="42"/>
    </row>
    <row r="243" spans="1:27" x14ac:dyDescent="0.25">
      <c r="A243" s="22"/>
      <c r="B243" s="23"/>
      <c r="C243" s="24"/>
      <c r="D243" s="25"/>
      <c r="E243" s="45"/>
      <c r="F243" s="25"/>
      <c r="G243" s="45"/>
      <c r="H243" s="27"/>
      <c r="I243" s="42"/>
      <c r="J243" s="27"/>
      <c r="K243" s="42"/>
      <c r="L243" s="27"/>
      <c r="M243" s="42"/>
      <c r="N243" s="25"/>
      <c r="O243" s="42"/>
      <c r="P243" s="26"/>
      <c r="Q243" s="42"/>
      <c r="R243" s="26"/>
      <c r="S243" s="42"/>
      <c r="T243" s="26"/>
      <c r="U243" s="42"/>
      <c r="V243" s="26"/>
      <c r="W243" s="42"/>
      <c r="X243" s="26"/>
      <c r="Y243" s="42"/>
      <c r="Z243" s="26"/>
      <c r="AA243" s="42"/>
    </row>
    <row r="244" spans="1:27" x14ac:dyDescent="0.25">
      <c r="A244" s="22"/>
      <c r="B244" s="23"/>
      <c r="C244" s="24"/>
      <c r="D244" s="25"/>
      <c r="E244" s="45"/>
      <c r="F244" s="25"/>
      <c r="G244" s="45"/>
      <c r="H244" s="27"/>
      <c r="I244" s="42"/>
      <c r="J244" s="27"/>
      <c r="K244" s="42"/>
      <c r="L244" s="27"/>
      <c r="M244" s="42"/>
      <c r="N244" s="25"/>
      <c r="O244" s="42"/>
      <c r="P244" s="26"/>
      <c r="Q244" s="42"/>
      <c r="R244" s="26"/>
      <c r="S244" s="42"/>
      <c r="T244" s="26"/>
      <c r="U244" s="42"/>
      <c r="V244" s="26"/>
      <c r="W244" s="42"/>
      <c r="X244" s="26"/>
      <c r="Y244" s="42"/>
      <c r="Z244" s="26"/>
      <c r="AA244" s="42"/>
    </row>
    <row r="245" spans="1:27" x14ac:dyDescent="0.25">
      <c r="A245" s="22"/>
      <c r="B245" s="23"/>
      <c r="C245" s="24"/>
      <c r="D245" s="25"/>
      <c r="E245" s="45"/>
      <c r="F245" s="25"/>
      <c r="G245" s="45"/>
      <c r="H245" s="27"/>
      <c r="I245" s="42"/>
      <c r="J245" s="27"/>
      <c r="K245" s="42"/>
      <c r="L245" s="27"/>
      <c r="M245" s="42"/>
      <c r="N245" s="25"/>
      <c r="O245" s="42"/>
      <c r="P245" s="26"/>
      <c r="Q245" s="42"/>
      <c r="R245" s="26"/>
      <c r="S245" s="42"/>
      <c r="T245" s="26"/>
      <c r="U245" s="42"/>
      <c r="V245" s="26"/>
      <c r="W245" s="42"/>
      <c r="X245" s="26"/>
      <c r="Y245" s="42"/>
      <c r="Z245" s="26"/>
      <c r="AA245" s="42"/>
    </row>
    <row r="246" spans="1:27" x14ac:dyDescent="0.25">
      <c r="A246" s="22"/>
      <c r="B246" s="23"/>
      <c r="C246" s="24"/>
      <c r="D246" s="25"/>
      <c r="E246" s="45"/>
      <c r="F246" s="25"/>
      <c r="G246" s="45"/>
      <c r="H246" s="27"/>
      <c r="I246" s="42"/>
      <c r="J246" s="27"/>
      <c r="K246" s="42"/>
      <c r="L246" s="27"/>
      <c r="M246" s="42"/>
      <c r="N246" s="25"/>
      <c r="O246" s="42"/>
      <c r="P246" s="26"/>
      <c r="Q246" s="42"/>
      <c r="R246" s="26"/>
      <c r="S246" s="42"/>
      <c r="T246" s="26"/>
      <c r="U246" s="42"/>
      <c r="V246" s="26"/>
      <c r="W246" s="42"/>
      <c r="X246" s="26"/>
      <c r="Y246" s="42"/>
      <c r="Z246" s="26"/>
      <c r="AA246" s="42"/>
    </row>
    <row r="247" spans="1:27" x14ac:dyDescent="0.25">
      <c r="A247" s="22"/>
      <c r="B247" s="23"/>
      <c r="C247" s="24"/>
      <c r="D247" s="25"/>
      <c r="E247" s="45"/>
      <c r="F247" s="25"/>
      <c r="G247" s="45"/>
      <c r="H247" s="27"/>
      <c r="I247" s="42"/>
      <c r="J247" s="27"/>
      <c r="K247" s="42"/>
      <c r="L247" s="27"/>
      <c r="M247" s="42"/>
      <c r="N247" s="25"/>
      <c r="O247" s="42"/>
      <c r="P247" s="26"/>
      <c r="Q247" s="42"/>
      <c r="R247" s="26"/>
      <c r="S247" s="42"/>
      <c r="T247" s="26"/>
      <c r="U247" s="42"/>
      <c r="V247" s="26"/>
      <c r="W247" s="42"/>
      <c r="X247" s="26"/>
      <c r="Y247" s="42"/>
      <c r="Z247" s="26"/>
      <c r="AA247" s="42"/>
    </row>
    <row r="248" spans="1:27" x14ac:dyDescent="0.25">
      <c r="A248" s="22"/>
      <c r="B248" s="23"/>
      <c r="C248" s="24"/>
      <c r="D248" s="25"/>
      <c r="E248" s="45"/>
      <c r="F248" s="25"/>
      <c r="G248" s="45"/>
      <c r="H248" s="27"/>
      <c r="I248" s="42"/>
      <c r="J248" s="27"/>
      <c r="K248" s="42"/>
      <c r="L248" s="27"/>
      <c r="M248" s="42"/>
      <c r="N248" s="25"/>
      <c r="O248" s="42"/>
      <c r="P248" s="26"/>
      <c r="Q248" s="42"/>
      <c r="R248" s="26"/>
      <c r="S248" s="42"/>
      <c r="T248" s="26"/>
      <c r="U248" s="42"/>
      <c r="V248" s="26"/>
      <c r="W248" s="42"/>
      <c r="X248" s="26"/>
      <c r="Y248" s="42"/>
      <c r="Z248" s="26"/>
      <c r="AA248" s="42"/>
    </row>
    <row r="249" spans="1:27" x14ac:dyDescent="0.25">
      <c r="A249" s="22"/>
      <c r="B249" s="23"/>
      <c r="C249" s="24"/>
      <c r="D249" s="25"/>
      <c r="E249" s="45"/>
      <c r="F249" s="25"/>
      <c r="G249" s="45"/>
      <c r="H249" s="27"/>
      <c r="I249" s="42"/>
      <c r="J249" s="27"/>
      <c r="K249" s="42"/>
      <c r="L249" s="27"/>
      <c r="M249" s="42"/>
      <c r="N249" s="25"/>
      <c r="O249" s="42"/>
      <c r="P249" s="26"/>
      <c r="Q249" s="42"/>
      <c r="R249" s="26"/>
      <c r="S249" s="42"/>
      <c r="T249" s="26"/>
      <c r="U249" s="42"/>
      <c r="V249" s="26"/>
      <c r="W249" s="42"/>
      <c r="X249" s="26"/>
      <c r="Y249" s="42"/>
      <c r="Z249" s="26"/>
      <c r="AA249" s="42"/>
    </row>
    <row r="250" spans="1:27" x14ac:dyDescent="0.25">
      <c r="A250" s="22"/>
      <c r="B250" s="23"/>
      <c r="C250" s="24"/>
      <c r="D250" s="25"/>
      <c r="E250" s="45"/>
      <c r="F250" s="25"/>
      <c r="G250" s="45"/>
      <c r="H250" s="27"/>
      <c r="I250" s="42"/>
      <c r="J250" s="27"/>
      <c r="K250" s="42"/>
      <c r="L250" s="27"/>
      <c r="M250" s="42"/>
      <c r="N250" s="25"/>
      <c r="O250" s="42"/>
      <c r="P250" s="26"/>
      <c r="Q250" s="42"/>
      <c r="R250" s="26"/>
      <c r="S250" s="42"/>
      <c r="T250" s="26"/>
      <c r="U250" s="42"/>
      <c r="V250" s="26"/>
      <c r="W250" s="42"/>
      <c r="X250" s="26"/>
      <c r="Y250" s="42"/>
      <c r="Z250" s="26"/>
      <c r="AA250" s="42"/>
    </row>
    <row r="251" spans="1:27" x14ac:dyDescent="0.25">
      <c r="A251" s="22"/>
      <c r="B251" s="23"/>
      <c r="C251" s="24"/>
      <c r="D251" s="25"/>
      <c r="E251" s="45"/>
      <c r="F251" s="25"/>
      <c r="G251" s="45"/>
      <c r="H251" s="27"/>
      <c r="I251" s="42"/>
      <c r="J251" s="27"/>
      <c r="K251" s="42"/>
      <c r="L251" s="27"/>
      <c r="M251" s="42"/>
      <c r="N251" s="25"/>
      <c r="O251" s="42"/>
      <c r="P251" s="26"/>
      <c r="Q251" s="42"/>
      <c r="R251" s="26"/>
      <c r="S251" s="42"/>
      <c r="T251" s="26"/>
      <c r="U251" s="42"/>
      <c r="V251" s="26"/>
      <c r="W251" s="42"/>
      <c r="X251" s="26"/>
      <c r="Y251" s="42"/>
      <c r="Z251" s="26"/>
      <c r="AA251" s="42"/>
    </row>
    <row r="252" spans="1:27" x14ac:dyDescent="0.25">
      <c r="A252" s="22"/>
      <c r="B252" s="23"/>
      <c r="C252" s="24"/>
      <c r="D252" s="25"/>
      <c r="E252" s="45"/>
      <c r="F252" s="25"/>
      <c r="G252" s="45"/>
      <c r="H252" s="27"/>
      <c r="I252" s="42"/>
      <c r="J252" s="27"/>
      <c r="K252" s="42"/>
      <c r="L252" s="27"/>
      <c r="M252" s="42"/>
      <c r="N252" s="25"/>
      <c r="O252" s="42"/>
      <c r="P252" s="26"/>
      <c r="Q252" s="42"/>
      <c r="R252" s="26"/>
      <c r="S252" s="42"/>
      <c r="T252" s="26"/>
      <c r="U252" s="42"/>
      <c r="V252" s="26"/>
      <c r="W252" s="42"/>
      <c r="X252" s="26"/>
      <c r="Y252" s="42"/>
      <c r="Z252" s="26"/>
      <c r="AA252" s="42"/>
    </row>
    <row r="253" spans="1:27" x14ac:dyDescent="0.25">
      <c r="A253" s="22"/>
      <c r="B253" s="23"/>
      <c r="C253" s="24"/>
      <c r="D253" s="25"/>
      <c r="E253" s="45"/>
      <c r="F253" s="25"/>
      <c r="G253" s="45"/>
      <c r="H253" s="27"/>
      <c r="I253" s="42"/>
      <c r="J253" s="27"/>
      <c r="K253" s="42"/>
      <c r="L253" s="27"/>
      <c r="M253" s="42"/>
      <c r="N253" s="25"/>
      <c r="O253" s="42"/>
      <c r="P253" s="26"/>
      <c r="Q253" s="42"/>
      <c r="R253" s="26"/>
      <c r="S253" s="42"/>
      <c r="T253" s="26"/>
      <c r="U253" s="42"/>
      <c r="V253" s="26"/>
      <c r="W253" s="42"/>
      <c r="X253" s="26"/>
      <c r="Y253" s="42"/>
      <c r="Z253" s="26"/>
      <c r="AA253" s="42"/>
    </row>
    <row r="254" spans="1:27" x14ac:dyDescent="0.25">
      <c r="A254" s="22"/>
      <c r="B254" s="23"/>
      <c r="C254" s="24"/>
      <c r="D254" s="25"/>
      <c r="E254" s="45"/>
      <c r="F254" s="25"/>
      <c r="G254" s="45"/>
      <c r="H254" s="27"/>
      <c r="I254" s="42"/>
      <c r="J254" s="27"/>
      <c r="K254" s="42"/>
      <c r="L254" s="27"/>
      <c r="M254" s="42"/>
      <c r="N254" s="25"/>
      <c r="O254" s="42"/>
      <c r="P254" s="26"/>
      <c r="Q254" s="42"/>
      <c r="R254" s="26"/>
      <c r="S254" s="42"/>
      <c r="T254" s="26"/>
      <c r="U254" s="42"/>
      <c r="V254" s="26"/>
      <c r="W254" s="42"/>
      <c r="X254" s="26"/>
      <c r="Y254" s="42"/>
      <c r="Z254" s="26"/>
      <c r="AA254" s="42"/>
    </row>
    <row r="255" spans="1:27" x14ac:dyDescent="0.25">
      <c r="A255" s="22"/>
      <c r="B255" s="23"/>
      <c r="C255" s="24"/>
      <c r="D255" s="25"/>
      <c r="E255" s="45"/>
      <c r="F255" s="25"/>
      <c r="G255" s="45"/>
      <c r="H255" s="27"/>
      <c r="I255" s="42"/>
      <c r="J255" s="27"/>
      <c r="K255" s="42"/>
      <c r="L255" s="27"/>
      <c r="M255" s="42"/>
      <c r="N255" s="25"/>
      <c r="O255" s="42"/>
      <c r="P255" s="26"/>
      <c r="Q255" s="42"/>
      <c r="R255" s="26"/>
      <c r="S255" s="42"/>
      <c r="T255" s="26"/>
      <c r="U255" s="42"/>
      <c r="V255" s="26"/>
      <c r="W255" s="42"/>
      <c r="X255" s="26"/>
      <c r="Y255" s="42"/>
      <c r="Z255" s="26"/>
      <c r="AA255" s="42"/>
    </row>
    <row r="256" spans="1:27" x14ac:dyDescent="0.25">
      <c r="A256" s="22"/>
      <c r="B256" s="23"/>
      <c r="C256" s="24"/>
      <c r="D256" s="25"/>
      <c r="E256" s="45"/>
      <c r="F256" s="25"/>
      <c r="G256" s="45"/>
      <c r="H256" s="27"/>
      <c r="I256" s="42"/>
      <c r="J256" s="27"/>
      <c r="K256" s="42"/>
      <c r="L256" s="27"/>
      <c r="M256" s="42"/>
      <c r="N256" s="25"/>
      <c r="O256" s="42"/>
      <c r="P256" s="26"/>
      <c r="Q256" s="42"/>
      <c r="R256" s="26"/>
      <c r="S256" s="42"/>
      <c r="T256" s="26"/>
      <c r="U256" s="42"/>
      <c r="V256" s="26"/>
      <c r="W256" s="42"/>
      <c r="X256" s="26"/>
      <c r="Y256" s="42"/>
      <c r="Z256" s="26"/>
      <c r="AA256" s="42"/>
    </row>
    <row r="257" spans="1:27" x14ac:dyDescent="0.25">
      <c r="A257" s="22"/>
      <c r="B257" s="23"/>
      <c r="C257" s="24"/>
      <c r="D257" s="25"/>
      <c r="E257" s="45"/>
      <c r="F257" s="25"/>
      <c r="G257" s="45"/>
      <c r="H257" s="27"/>
      <c r="I257" s="42"/>
      <c r="J257" s="27"/>
      <c r="K257" s="42"/>
      <c r="L257" s="27"/>
      <c r="M257" s="42"/>
      <c r="N257" s="25"/>
      <c r="O257" s="42"/>
      <c r="P257" s="26"/>
      <c r="Q257" s="42"/>
      <c r="R257" s="26"/>
      <c r="S257" s="42"/>
      <c r="T257" s="26"/>
      <c r="U257" s="42"/>
      <c r="V257" s="26"/>
      <c r="W257" s="42"/>
      <c r="X257" s="26"/>
      <c r="Y257" s="42"/>
      <c r="Z257" s="26"/>
      <c r="AA257" s="42"/>
    </row>
    <row r="258" spans="1:27" x14ac:dyDescent="0.25">
      <c r="A258" s="22"/>
      <c r="B258" s="23"/>
      <c r="C258" s="24"/>
      <c r="D258" s="25"/>
      <c r="E258" s="45"/>
      <c r="F258" s="25"/>
      <c r="G258" s="45"/>
      <c r="H258" s="27"/>
      <c r="I258" s="42"/>
      <c r="J258" s="27"/>
      <c r="K258" s="42"/>
      <c r="L258" s="27"/>
      <c r="M258" s="42"/>
      <c r="N258" s="25"/>
      <c r="O258" s="42"/>
      <c r="P258" s="26"/>
      <c r="Q258" s="42"/>
      <c r="R258" s="26"/>
      <c r="S258" s="42"/>
      <c r="T258" s="26"/>
      <c r="U258" s="42"/>
      <c r="V258" s="26"/>
      <c r="W258" s="42"/>
      <c r="X258" s="26"/>
      <c r="Y258" s="42"/>
      <c r="Z258" s="26"/>
      <c r="AA258" s="42"/>
    </row>
    <row r="259" spans="1:27" x14ac:dyDescent="0.25">
      <c r="A259" s="22"/>
      <c r="B259" s="23"/>
      <c r="C259" s="24"/>
      <c r="D259" s="25"/>
      <c r="E259" s="45"/>
      <c r="F259" s="25"/>
      <c r="G259" s="45"/>
      <c r="H259" s="27"/>
      <c r="I259" s="42"/>
      <c r="J259" s="27"/>
      <c r="K259" s="42"/>
      <c r="L259" s="27"/>
      <c r="M259" s="42"/>
      <c r="N259" s="25"/>
      <c r="O259" s="42"/>
      <c r="P259" s="26"/>
      <c r="Q259" s="42"/>
      <c r="R259" s="26"/>
      <c r="S259" s="42"/>
      <c r="T259" s="26"/>
      <c r="U259" s="42"/>
      <c r="V259" s="26"/>
      <c r="W259" s="42"/>
      <c r="X259" s="26"/>
      <c r="Y259" s="42"/>
      <c r="Z259" s="26"/>
      <c r="AA259" s="42"/>
    </row>
    <row r="260" spans="1:27" x14ac:dyDescent="0.25">
      <c r="A260" s="22"/>
      <c r="B260" s="23"/>
      <c r="C260" s="24"/>
      <c r="D260" s="25"/>
      <c r="E260" s="45"/>
      <c r="F260" s="25"/>
      <c r="G260" s="45"/>
      <c r="H260" s="27"/>
      <c r="I260" s="42"/>
      <c r="J260" s="27"/>
      <c r="K260" s="42"/>
      <c r="L260" s="27"/>
      <c r="M260" s="42"/>
      <c r="N260" s="25"/>
      <c r="O260" s="42"/>
      <c r="P260" s="26"/>
      <c r="Q260" s="42"/>
      <c r="R260" s="26"/>
      <c r="S260" s="42"/>
      <c r="T260" s="26"/>
      <c r="U260" s="42"/>
      <c r="V260" s="26"/>
      <c r="W260" s="42"/>
      <c r="X260" s="26"/>
      <c r="Y260" s="42"/>
      <c r="Z260" s="26"/>
      <c r="AA260" s="42"/>
    </row>
    <row r="261" spans="1:27" x14ac:dyDescent="0.25">
      <c r="A261" s="22"/>
      <c r="B261" s="23"/>
      <c r="C261" s="24"/>
      <c r="D261" s="25"/>
      <c r="E261" s="45"/>
      <c r="F261" s="25"/>
      <c r="G261" s="45"/>
      <c r="H261" s="27"/>
      <c r="I261" s="42"/>
      <c r="J261" s="27"/>
      <c r="K261" s="42"/>
      <c r="L261" s="27"/>
      <c r="M261" s="42"/>
      <c r="N261" s="25"/>
      <c r="O261" s="42"/>
      <c r="P261" s="26"/>
      <c r="Q261" s="42"/>
      <c r="R261" s="26"/>
      <c r="S261" s="42"/>
      <c r="T261" s="26"/>
      <c r="U261" s="42"/>
      <c r="V261" s="26"/>
      <c r="W261" s="42"/>
      <c r="X261" s="26"/>
      <c r="Y261" s="42"/>
      <c r="Z261" s="26"/>
      <c r="AA261" s="42"/>
    </row>
    <row r="262" spans="1:27" x14ac:dyDescent="0.25">
      <c r="A262" s="22"/>
      <c r="B262" s="23"/>
      <c r="C262" s="24"/>
      <c r="D262" s="25"/>
      <c r="E262" s="45"/>
      <c r="F262" s="25"/>
      <c r="G262" s="45"/>
      <c r="H262" s="27"/>
      <c r="I262" s="42"/>
      <c r="J262" s="27"/>
      <c r="K262" s="42"/>
      <c r="L262" s="27"/>
      <c r="M262" s="42"/>
      <c r="N262" s="25"/>
      <c r="O262" s="42"/>
      <c r="P262" s="26"/>
      <c r="Q262" s="42"/>
      <c r="R262" s="26"/>
      <c r="S262" s="42"/>
      <c r="T262" s="26"/>
      <c r="U262" s="42"/>
      <c r="V262" s="26"/>
      <c r="W262" s="42"/>
      <c r="X262" s="26"/>
      <c r="Y262" s="42"/>
      <c r="Z262" s="26"/>
      <c r="AA262" s="42"/>
    </row>
    <row r="263" spans="1:27" x14ac:dyDescent="0.25">
      <c r="A263" s="22"/>
      <c r="B263" s="23"/>
      <c r="C263" s="24"/>
      <c r="D263" s="25"/>
      <c r="E263" s="45"/>
      <c r="F263" s="25"/>
      <c r="G263" s="45"/>
      <c r="H263" s="27"/>
      <c r="I263" s="42"/>
      <c r="J263" s="27"/>
      <c r="K263" s="42"/>
      <c r="L263" s="27"/>
      <c r="M263" s="42"/>
      <c r="N263" s="25"/>
      <c r="O263" s="42"/>
      <c r="P263" s="26"/>
      <c r="Q263" s="42"/>
      <c r="R263" s="26"/>
      <c r="S263" s="42"/>
      <c r="T263" s="26"/>
      <c r="U263" s="42"/>
      <c r="V263" s="26"/>
      <c r="W263" s="42"/>
      <c r="X263" s="26"/>
      <c r="Y263" s="42"/>
      <c r="Z263" s="26"/>
      <c r="AA263" s="42"/>
    </row>
    <row r="264" spans="1:27" x14ac:dyDescent="0.25">
      <c r="A264" s="22"/>
      <c r="B264" s="23"/>
      <c r="C264" s="24"/>
      <c r="D264" s="25"/>
      <c r="E264" s="45"/>
      <c r="F264" s="25"/>
      <c r="G264" s="45"/>
      <c r="H264" s="27"/>
      <c r="I264" s="42"/>
      <c r="J264" s="27"/>
      <c r="K264" s="42"/>
      <c r="L264" s="27"/>
      <c r="M264" s="42"/>
      <c r="N264" s="25"/>
      <c r="O264" s="42"/>
      <c r="P264" s="26"/>
      <c r="Q264" s="42"/>
      <c r="R264" s="26"/>
      <c r="S264" s="42"/>
      <c r="T264" s="26"/>
      <c r="U264" s="42"/>
      <c r="V264" s="26"/>
      <c r="W264" s="42"/>
      <c r="X264" s="26"/>
      <c r="Y264" s="42"/>
      <c r="Z264" s="26"/>
      <c r="AA264" s="42"/>
    </row>
    <row r="265" spans="1:27" x14ac:dyDescent="0.25">
      <c r="A265" s="22"/>
      <c r="B265" s="23"/>
      <c r="C265" s="24"/>
      <c r="D265" s="25"/>
      <c r="E265" s="45"/>
      <c r="F265" s="25"/>
      <c r="G265" s="45"/>
      <c r="H265" s="27"/>
      <c r="I265" s="42"/>
      <c r="J265" s="27"/>
      <c r="K265" s="42"/>
      <c r="L265" s="27"/>
      <c r="M265" s="42"/>
      <c r="N265" s="25"/>
      <c r="O265" s="42"/>
      <c r="P265" s="26"/>
      <c r="Q265" s="42"/>
      <c r="R265" s="26"/>
      <c r="S265" s="42"/>
      <c r="T265" s="26"/>
      <c r="U265" s="42"/>
      <c r="V265" s="26"/>
      <c r="W265" s="42"/>
      <c r="X265" s="26"/>
      <c r="Y265" s="42"/>
      <c r="Z265" s="26"/>
      <c r="AA265" s="42"/>
    </row>
    <row r="266" spans="1:27" x14ac:dyDescent="0.25">
      <c r="A266" s="22"/>
      <c r="B266" s="23"/>
      <c r="C266" s="24"/>
      <c r="D266" s="25"/>
      <c r="E266" s="45"/>
      <c r="F266" s="25"/>
      <c r="G266" s="45"/>
      <c r="H266" s="27"/>
      <c r="I266" s="42"/>
      <c r="J266" s="27"/>
      <c r="K266" s="42"/>
      <c r="L266" s="27"/>
      <c r="M266" s="42"/>
      <c r="N266" s="25"/>
      <c r="O266" s="42"/>
      <c r="P266" s="26"/>
      <c r="Q266" s="42"/>
      <c r="R266" s="26"/>
      <c r="S266" s="42"/>
      <c r="T266" s="26"/>
      <c r="U266" s="42"/>
      <c r="V266" s="26"/>
      <c r="W266" s="42"/>
      <c r="X266" s="26"/>
      <c r="Y266" s="42"/>
      <c r="Z266" s="26"/>
      <c r="AA266" s="42"/>
    </row>
    <row r="267" spans="1:27" x14ac:dyDescent="0.25">
      <c r="A267" s="22"/>
      <c r="B267" s="23"/>
      <c r="C267" s="24"/>
      <c r="D267" s="25"/>
      <c r="E267" s="45"/>
      <c r="F267" s="25"/>
      <c r="G267" s="45"/>
      <c r="H267" s="27"/>
      <c r="I267" s="42"/>
      <c r="J267" s="27"/>
      <c r="K267" s="42"/>
      <c r="L267" s="27"/>
      <c r="M267" s="42"/>
      <c r="N267" s="25"/>
      <c r="O267" s="42"/>
      <c r="P267" s="26"/>
      <c r="Q267" s="42"/>
      <c r="R267" s="26"/>
      <c r="S267" s="42"/>
      <c r="T267" s="26"/>
      <c r="U267" s="42"/>
      <c r="V267" s="26"/>
      <c r="W267" s="42"/>
      <c r="X267" s="26"/>
      <c r="Y267" s="42"/>
      <c r="Z267" s="26"/>
      <c r="AA267" s="42"/>
    </row>
    <row r="268" spans="1:27" x14ac:dyDescent="0.25">
      <c r="A268" s="22"/>
      <c r="B268" s="23"/>
      <c r="C268" s="24"/>
      <c r="D268" s="25"/>
      <c r="E268" s="45"/>
      <c r="F268" s="25"/>
      <c r="G268" s="45"/>
      <c r="H268" s="27"/>
      <c r="I268" s="42"/>
      <c r="J268" s="27"/>
      <c r="K268" s="42"/>
      <c r="L268" s="27"/>
      <c r="M268" s="42"/>
      <c r="N268" s="25"/>
      <c r="O268" s="42"/>
      <c r="P268" s="26"/>
      <c r="Q268" s="42"/>
      <c r="R268" s="26"/>
      <c r="S268" s="42"/>
      <c r="T268" s="26"/>
      <c r="U268" s="42"/>
      <c r="V268" s="26"/>
      <c r="W268" s="42"/>
      <c r="X268" s="26"/>
      <c r="Y268" s="42"/>
      <c r="Z268" s="26"/>
      <c r="AA268" s="42"/>
    </row>
    <row r="269" spans="1:27" x14ac:dyDescent="0.25">
      <c r="A269" s="22"/>
      <c r="B269" s="23"/>
      <c r="C269" s="24"/>
      <c r="D269" s="25"/>
      <c r="E269" s="45"/>
      <c r="F269" s="25"/>
      <c r="G269" s="45"/>
      <c r="H269" s="27"/>
      <c r="I269" s="42"/>
      <c r="J269" s="27"/>
      <c r="K269" s="42"/>
      <c r="L269" s="27"/>
      <c r="M269" s="42"/>
      <c r="N269" s="25"/>
      <c r="O269" s="42"/>
      <c r="P269" s="26"/>
      <c r="Q269" s="42"/>
      <c r="R269" s="26"/>
      <c r="S269" s="42"/>
      <c r="T269" s="26"/>
      <c r="U269" s="42"/>
      <c r="V269" s="26"/>
      <c r="W269" s="42"/>
      <c r="X269" s="26"/>
      <c r="Y269" s="42"/>
      <c r="Z269" s="26"/>
      <c r="AA269" s="42"/>
    </row>
    <row r="270" spans="1:27" x14ac:dyDescent="0.25">
      <c r="A270" s="22"/>
      <c r="B270" s="23"/>
      <c r="C270" s="24"/>
      <c r="D270" s="25"/>
      <c r="E270" s="45"/>
      <c r="F270" s="25"/>
      <c r="G270" s="45"/>
      <c r="H270" s="27"/>
      <c r="I270" s="42"/>
      <c r="J270" s="27"/>
      <c r="K270" s="42"/>
      <c r="L270" s="27"/>
      <c r="M270" s="42"/>
      <c r="N270" s="25"/>
      <c r="O270" s="42"/>
      <c r="P270" s="26"/>
      <c r="Q270" s="42"/>
      <c r="R270" s="26"/>
      <c r="S270" s="42"/>
      <c r="T270" s="26"/>
      <c r="U270" s="42"/>
      <c r="V270" s="26"/>
      <c r="W270" s="42"/>
      <c r="X270" s="26"/>
      <c r="Y270" s="42"/>
      <c r="Z270" s="26"/>
      <c r="AA270" s="42"/>
    </row>
    <row r="271" spans="1:27" x14ac:dyDescent="0.25">
      <c r="A271" s="22"/>
      <c r="B271" s="23"/>
      <c r="C271" s="24"/>
      <c r="D271" s="25"/>
      <c r="E271" s="45"/>
      <c r="F271" s="25"/>
      <c r="G271" s="45"/>
      <c r="H271" s="27"/>
      <c r="I271" s="42"/>
      <c r="J271" s="27"/>
      <c r="K271" s="42"/>
      <c r="L271" s="27"/>
      <c r="M271" s="42"/>
      <c r="N271" s="25"/>
      <c r="O271" s="42"/>
      <c r="P271" s="26"/>
      <c r="Q271" s="42"/>
      <c r="R271" s="26"/>
      <c r="S271" s="42"/>
      <c r="T271" s="26"/>
      <c r="U271" s="42"/>
      <c r="V271" s="26"/>
      <c r="W271" s="42"/>
      <c r="X271" s="26"/>
      <c r="Y271" s="42"/>
      <c r="Z271" s="26"/>
      <c r="AA271" s="42"/>
    </row>
    <row r="272" spans="1:27" x14ac:dyDescent="0.25">
      <c r="A272" s="22"/>
      <c r="B272" s="23"/>
      <c r="C272" s="24"/>
      <c r="D272" s="25"/>
      <c r="E272" s="45"/>
      <c r="F272" s="25"/>
      <c r="G272" s="45"/>
      <c r="H272" s="27"/>
      <c r="I272" s="42"/>
      <c r="J272" s="27"/>
      <c r="K272" s="42"/>
      <c r="L272" s="27"/>
      <c r="M272" s="42"/>
      <c r="N272" s="25"/>
      <c r="O272" s="42"/>
      <c r="P272" s="26"/>
      <c r="Q272" s="42"/>
      <c r="R272" s="26"/>
      <c r="S272" s="42"/>
      <c r="T272" s="26"/>
      <c r="U272" s="42"/>
      <c r="V272" s="26"/>
      <c r="W272" s="42"/>
      <c r="X272" s="26"/>
      <c r="Y272" s="42"/>
      <c r="Z272" s="26"/>
      <c r="AA272" s="42"/>
    </row>
    <row r="273" spans="1:27" x14ac:dyDescent="0.25">
      <c r="A273" s="22"/>
      <c r="B273" s="23"/>
      <c r="C273" s="24"/>
      <c r="D273" s="25"/>
      <c r="E273" s="45"/>
      <c r="F273" s="25"/>
      <c r="G273" s="45"/>
      <c r="H273" s="27"/>
      <c r="I273" s="42"/>
      <c r="J273" s="27"/>
      <c r="K273" s="42"/>
      <c r="L273" s="27"/>
      <c r="M273" s="42"/>
      <c r="N273" s="25"/>
      <c r="O273" s="42"/>
      <c r="P273" s="26"/>
      <c r="Q273" s="42"/>
      <c r="R273" s="26"/>
      <c r="S273" s="42"/>
      <c r="T273" s="26"/>
      <c r="U273" s="42"/>
      <c r="V273" s="26"/>
      <c r="W273" s="42"/>
      <c r="X273" s="26"/>
      <c r="Y273" s="42"/>
      <c r="Z273" s="26"/>
      <c r="AA273" s="42"/>
    </row>
    <row r="274" spans="1:27" x14ac:dyDescent="0.25">
      <c r="A274" s="22"/>
      <c r="B274" s="23"/>
      <c r="C274" s="24"/>
      <c r="D274" s="25"/>
      <c r="E274" s="45"/>
      <c r="F274" s="25"/>
      <c r="G274" s="45"/>
      <c r="H274" s="27"/>
      <c r="I274" s="42"/>
      <c r="J274" s="27"/>
      <c r="K274" s="42"/>
      <c r="L274" s="27"/>
      <c r="M274" s="42"/>
      <c r="N274" s="25"/>
      <c r="O274" s="42"/>
      <c r="P274" s="26"/>
      <c r="Q274" s="42"/>
      <c r="R274" s="26"/>
      <c r="S274" s="42"/>
      <c r="T274" s="26"/>
      <c r="U274" s="42"/>
      <c r="V274" s="26"/>
      <c r="W274" s="42"/>
      <c r="X274" s="26"/>
      <c r="Y274" s="42"/>
      <c r="Z274" s="26"/>
      <c r="AA274" s="42"/>
    </row>
    <row r="275" spans="1:27" x14ac:dyDescent="0.25">
      <c r="A275" s="22"/>
      <c r="B275" s="23"/>
      <c r="C275" s="24"/>
      <c r="D275" s="25"/>
      <c r="E275" s="45"/>
      <c r="F275" s="25"/>
      <c r="G275" s="45"/>
      <c r="H275" s="27"/>
      <c r="I275" s="42"/>
      <c r="J275" s="27"/>
      <c r="K275" s="42"/>
      <c r="L275" s="27"/>
      <c r="M275" s="42"/>
      <c r="N275" s="25"/>
      <c r="O275" s="42"/>
      <c r="P275" s="26"/>
      <c r="Q275" s="42"/>
      <c r="R275" s="26"/>
      <c r="S275" s="42"/>
      <c r="T275" s="26"/>
      <c r="U275" s="42"/>
      <c r="V275" s="26"/>
      <c r="W275" s="42"/>
      <c r="X275" s="26"/>
      <c r="Y275" s="42"/>
      <c r="Z275" s="26"/>
      <c r="AA275" s="42"/>
    </row>
    <row r="276" spans="1:27" x14ac:dyDescent="0.25">
      <c r="A276" s="22"/>
      <c r="B276" s="23"/>
      <c r="C276" s="24"/>
      <c r="D276" s="25"/>
      <c r="E276" s="45"/>
      <c r="F276" s="25"/>
      <c r="G276" s="45"/>
      <c r="H276" s="27"/>
      <c r="I276" s="42"/>
      <c r="J276" s="27"/>
      <c r="K276" s="42"/>
      <c r="L276" s="27"/>
      <c r="M276" s="42"/>
      <c r="N276" s="25"/>
      <c r="O276" s="42"/>
      <c r="P276" s="26"/>
      <c r="Q276" s="42"/>
      <c r="R276" s="26"/>
      <c r="S276" s="42"/>
      <c r="T276" s="26"/>
      <c r="U276" s="42"/>
      <c r="V276" s="26"/>
      <c r="W276" s="42"/>
      <c r="X276" s="26"/>
      <c r="Y276" s="42"/>
      <c r="Z276" s="26"/>
      <c r="AA276" s="42"/>
    </row>
    <row r="277" spans="1:27" x14ac:dyDescent="0.25">
      <c r="A277" s="22"/>
      <c r="B277" s="23"/>
      <c r="C277" s="24"/>
      <c r="D277" s="25"/>
      <c r="E277" s="45"/>
      <c r="F277" s="25"/>
      <c r="G277" s="45"/>
      <c r="H277" s="27"/>
      <c r="I277" s="42"/>
      <c r="J277" s="27"/>
      <c r="K277" s="42"/>
      <c r="L277" s="27"/>
      <c r="M277" s="42"/>
      <c r="N277" s="25"/>
      <c r="O277" s="42"/>
      <c r="P277" s="26"/>
      <c r="Q277" s="42"/>
      <c r="R277" s="26"/>
      <c r="S277" s="42"/>
      <c r="T277" s="26"/>
      <c r="U277" s="42"/>
      <c r="V277" s="26"/>
      <c r="W277" s="42"/>
      <c r="X277" s="26"/>
      <c r="Y277" s="42"/>
      <c r="Z277" s="26"/>
      <c r="AA277" s="42"/>
    </row>
    <row r="278" spans="1:27" x14ac:dyDescent="0.25">
      <c r="A278" s="22"/>
      <c r="B278" s="23"/>
      <c r="C278" s="24"/>
      <c r="D278" s="25"/>
      <c r="E278" s="45"/>
      <c r="F278" s="25"/>
      <c r="G278" s="45"/>
      <c r="H278" s="27"/>
      <c r="I278" s="42"/>
      <c r="J278" s="27"/>
      <c r="K278" s="42"/>
      <c r="L278" s="27"/>
      <c r="M278" s="42"/>
      <c r="N278" s="25"/>
      <c r="O278" s="42"/>
      <c r="P278" s="26"/>
      <c r="Q278" s="42"/>
      <c r="R278" s="26"/>
      <c r="S278" s="42"/>
      <c r="T278" s="26"/>
      <c r="U278" s="42"/>
      <c r="V278" s="26"/>
      <c r="W278" s="42"/>
      <c r="X278" s="26"/>
      <c r="Y278" s="42"/>
      <c r="Z278" s="26"/>
      <c r="AA278" s="42"/>
    </row>
    <row r="279" spans="1:27" x14ac:dyDescent="0.25">
      <c r="A279" s="22"/>
      <c r="B279" s="23"/>
      <c r="C279" s="24"/>
      <c r="D279" s="25"/>
      <c r="E279" s="45"/>
      <c r="F279" s="25"/>
      <c r="G279" s="45"/>
      <c r="H279" s="27"/>
      <c r="I279" s="42"/>
      <c r="J279" s="27"/>
      <c r="K279" s="42"/>
      <c r="L279" s="27"/>
      <c r="M279" s="42"/>
      <c r="N279" s="25"/>
      <c r="O279" s="42"/>
      <c r="P279" s="26"/>
      <c r="Q279" s="42"/>
      <c r="R279" s="26"/>
      <c r="S279" s="42"/>
      <c r="T279" s="26"/>
      <c r="U279" s="42"/>
      <c r="V279" s="26"/>
      <c r="W279" s="42"/>
      <c r="X279" s="26"/>
      <c r="Y279" s="42"/>
      <c r="Z279" s="26"/>
      <c r="AA279" s="42"/>
    </row>
    <row r="280" spans="1:27" x14ac:dyDescent="0.25">
      <c r="A280" s="22"/>
      <c r="B280" s="23"/>
      <c r="C280" s="24"/>
      <c r="D280" s="25"/>
      <c r="E280" s="45"/>
      <c r="F280" s="25"/>
      <c r="G280" s="45"/>
      <c r="H280" s="27"/>
      <c r="I280" s="42"/>
      <c r="J280" s="27"/>
      <c r="K280" s="42"/>
      <c r="L280" s="27"/>
      <c r="M280" s="42"/>
      <c r="N280" s="25"/>
      <c r="O280" s="42"/>
      <c r="P280" s="26"/>
      <c r="Q280" s="42"/>
      <c r="R280" s="26"/>
      <c r="S280" s="42"/>
      <c r="T280" s="26"/>
      <c r="U280" s="42"/>
      <c r="V280" s="26"/>
      <c r="W280" s="42"/>
      <c r="X280" s="26"/>
      <c r="Y280" s="42"/>
      <c r="Z280" s="26"/>
      <c r="AA280" s="42"/>
    </row>
    <row r="281" spans="1:27" x14ac:dyDescent="0.25">
      <c r="A281" s="22"/>
      <c r="B281" s="23"/>
      <c r="C281" s="24"/>
      <c r="D281" s="25"/>
      <c r="E281" s="45"/>
      <c r="F281" s="25"/>
      <c r="G281" s="45"/>
      <c r="H281" s="27"/>
      <c r="I281" s="42"/>
      <c r="J281" s="27"/>
      <c r="K281" s="42"/>
      <c r="L281" s="27"/>
      <c r="M281" s="42"/>
      <c r="N281" s="25"/>
      <c r="O281" s="42"/>
      <c r="P281" s="26"/>
      <c r="Q281" s="42"/>
      <c r="R281" s="26"/>
      <c r="S281" s="42"/>
      <c r="T281" s="26"/>
      <c r="U281" s="42"/>
      <c r="V281" s="26"/>
      <c r="W281" s="42"/>
      <c r="X281" s="26"/>
      <c r="Y281" s="42"/>
      <c r="Z281" s="26"/>
      <c r="AA281" s="42"/>
    </row>
    <row r="282" spans="1:27" x14ac:dyDescent="0.25">
      <c r="A282" s="22"/>
      <c r="B282" s="23"/>
      <c r="C282" s="24"/>
      <c r="D282" s="25"/>
      <c r="E282" s="45"/>
      <c r="F282" s="25"/>
      <c r="G282" s="45"/>
      <c r="H282" s="27"/>
      <c r="I282" s="42"/>
      <c r="J282" s="27"/>
      <c r="K282" s="42"/>
      <c r="L282" s="27"/>
      <c r="M282" s="42"/>
      <c r="N282" s="25"/>
      <c r="O282" s="42"/>
      <c r="P282" s="26"/>
      <c r="Q282" s="42"/>
      <c r="R282" s="26"/>
      <c r="S282" s="42"/>
      <c r="T282" s="26"/>
      <c r="U282" s="42"/>
      <c r="V282" s="26"/>
      <c r="W282" s="42"/>
      <c r="X282" s="26"/>
      <c r="Y282" s="42"/>
      <c r="Z282" s="26"/>
      <c r="AA282" s="42"/>
    </row>
    <row r="283" spans="1:27" x14ac:dyDescent="0.25">
      <c r="A283" s="22"/>
      <c r="B283" s="23"/>
      <c r="C283" s="24"/>
      <c r="D283" s="25"/>
      <c r="E283" s="45"/>
      <c r="F283" s="25"/>
      <c r="G283" s="45"/>
      <c r="H283" s="27"/>
      <c r="I283" s="42"/>
      <c r="J283" s="27"/>
      <c r="K283" s="42"/>
      <c r="L283" s="27"/>
      <c r="M283" s="42"/>
      <c r="N283" s="25"/>
      <c r="O283" s="42"/>
      <c r="P283" s="26"/>
      <c r="Q283" s="42"/>
      <c r="R283" s="26"/>
      <c r="S283" s="42"/>
      <c r="T283" s="26"/>
      <c r="U283" s="42"/>
      <c r="V283" s="26"/>
      <c r="W283" s="42"/>
      <c r="X283" s="26"/>
      <c r="Y283" s="42"/>
      <c r="Z283" s="26"/>
      <c r="AA283" s="42"/>
    </row>
    <row r="284" spans="1:27" x14ac:dyDescent="0.25">
      <c r="A284" s="22"/>
      <c r="B284" s="23"/>
      <c r="C284" s="24"/>
      <c r="D284" s="25"/>
      <c r="E284" s="45"/>
      <c r="F284" s="25"/>
      <c r="G284" s="45"/>
      <c r="H284" s="27"/>
      <c r="I284" s="42"/>
      <c r="J284" s="27"/>
      <c r="K284" s="42"/>
      <c r="L284" s="27"/>
      <c r="M284" s="42"/>
      <c r="N284" s="25"/>
      <c r="O284" s="42"/>
      <c r="P284" s="26"/>
      <c r="Q284" s="42"/>
      <c r="R284" s="26"/>
      <c r="S284" s="42"/>
      <c r="T284" s="26"/>
      <c r="U284" s="42"/>
      <c r="V284" s="26"/>
      <c r="W284" s="42"/>
      <c r="X284" s="26"/>
      <c r="Y284" s="42"/>
      <c r="Z284" s="26"/>
      <c r="AA284" s="42"/>
    </row>
    <row r="285" spans="1:27" x14ac:dyDescent="0.25">
      <c r="A285" s="22"/>
      <c r="B285" s="23"/>
      <c r="C285" s="24"/>
      <c r="D285" s="25"/>
      <c r="E285" s="45"/>
      <c r="F285" s="25"/>
      <c r="G285" s="45"/>
      <c r="H285" s="27"/>
      <c r="I285" s="42"/>
      <c r="J285" s="27"/>
      <c r="K285" s="42"/>
      <c r="L285" s="27"/>
      <c r="M285" s="42"/>
      <c r="N285" s="25"/>
      <c r="O285" s="42"/>
      <c r="P285" s="26"/>
      <c r="Q285" s="42"/>
      <c r="R285" s="26"/>
      <c r="S285" s="42"/>
      <c r="T285" s="26"/>
      <c r="U285" s="42"/>
      <c r="V285" s="26"/>
      <c r="W285" s="42"/>
      <c r="X285" s="26"/>
      <c r="Y285" s="42"/>
      <c r="Z285" s="26"/>
      <c r="AA285" s="42"/>
    </row>
    <row r="286" spans="1:27" x14ac:dyDescent="0.25">
      <c r="A286" s="22"/>
      <c r="B286" s="23"/>
      <c r="C286" s="24"/>
      <c r="D286" s="25"/>
      <c r="E286" s="45"/>
      <c r="F286" s="25"/>
      <c r="G286" s="45"/>
      <c r="H286" s="27"/>
      <c r="I286" s="42"/>
      <c r="J286" s="27"/>
      <c r="K286" s="42"/>
      <c r="L286" s="27"/>
      <c r="M286" s="42"/>
      <c r="N286" s="25"/>
      <c r="O286" s="42"/>
      <c r="P286" s="26"/>
      <c r="Q286" s="42"/>
      <c r="R286" s="26"/>
      <c r="S286" s="42"/>
      <c r="T286" s="26"/>
      <c r="U286" s="42"/>
      <c r="V286" s="26"/>
      <c r="W286" s="42"/>
      <c r="X286" s="26"/>
      <c r="Y286" s="42"/>
      <c r="Z286" s="26"/>
      <c r="AA286" s="42"/>
    </row>
    <row r="287" spans="1:27" x14ac:dyDescent="0.25">
      <c r="A287" s="22"/>
      <c r="B287" s="23"/>
      <c r="C287" s="24"/>
      <c r="D287" s="25"/>
      <c r="E287" s="45"/>
      <c r="F287" s="25"/>
      <c r="G287" s="45"/>
      <c r="H287" s="27"/>
      <c r="I287" s="42"/>
      <c r="J287" s="27"/>
      <c r="K287" s="42"/>
      <c r="L287" s="27"/>
      <c r="M287" s="42"/>
      <c r="N287" s="25"/>
      <c r="O287" s="42"/>
      <c r="P287" s="26"/>
      <c r="Q287" s="42"/>
      <c r="R287" s="26"/>
      <c r="S287" s="42"/>
      <c r="T287" s="26"/>
      <c r="U287" s="42"/>
      <c r="V287" s="26"/>
      <c r="W287" s="42"/>
      <c r="X287" s="26"/>
      <c r="Y287" s="42"/>
      <c r="Z287" s="26"/>
      <c r="AA287" s="42"/>
    </row>
    <row r="288" spans="1:27" x14ac:dyDescent="0.25">
      <c r="A288" s="22"/>
      <c r="B288" s="23"/>
      <c r="C288" s="24"/>
      <c r="D288" s="25"/>
      <c r="E288" s="45"/>
      <c r="F288" s="25"/>
      <c r="G288" s="45"/>
      <c r="H288" s="27"/>
      <c r="I288" s="42"/>
      <c r="J288" s="27"/>
      <c r="K288" s="42"/>
      <c r="L288" s="27"/>
      <c r="M288" s="42"/>
      <c r="N288" s="25"/>
      <c r="O288" s="42"/>
      <c r="P288" s="26"/>
      <c r="Q288" s="42"/>
      <c r="R288" s="26"/>
      <c r="S288" s="42"/>
      <c r="T288" s="26"/>
      <c r="U288" s="42"/>
      <c r="V288" s="26"/>
      <c r="W288" s="42"/>
      <c r="X288" s="26"/>
      <c r="Y288" s="42"/>
      <c r="Z288" s="26"/>
      <c r="AA288" s="42"/>
    </row>
    <row r="289" spans="1:27" x14ac:dyDescent="0.25">
      <c r="A289" s="22"/>
      <c r="B289" s="23"/>
      <c r="C289" s="24"/>
      <c r="D289" s="25"/>
      <c r="E289" s="45"/>
      <c r="F289" s="25"/>
      <c r="G289" s="45"/>
      <c r="H289" s="27"/>
      <c r="I289" s="42"/>
      <c r="J289" s="27"/>
      <c r="K289" s="42"/>
      <c r="L289" s="27"/>
      <c r="M289" s="42"/>
      <c r="N289" s="25"/>
      <c r="O289" s="42"/>
      <c r="P289" s="26"/>
      <c r="Q289" s="42"/>
      <c r="R289" s="26"/>
      <c r="S289" s="42"/>
      <c r="T289" s="26"/>
      <c r="U289" s="42"/>
      <c r="V289" s="26"/>
      <c r="W289" s="42"/>
      <c r="X289" s="26"/>
      <c r="Y289" s="42"/>
      <c r="Z289" s="26"/>
      <c r="AA289" s="42"/>
    </row>
    <row r="290" spans="1:27" x14ac:dyDescent="0.25">
      <c r="A290" s="22"/>
      <c r="B290" s="23"/>
      <c r="C290" s="24"/>
      <c r="D290" s="25"/>
      <c r="E290" s="45"/>
      <c r="F290" s="25"/>
      <c r="G290" s="45"/>
      <c r="H290" s="27"/>
      <c r="I290" s="42"/>
      <c r="J290" s="27"/>
      <c r="K290" s="42"/>
      <c r="L290" s="27"/>
      <c r="M290" s="42"/>
      <c r="N290" s="25"/>
      <c r="O290" s="42"/>
      <c r="P290" s="26"/>
      <c r="Q290" s="42"/>
      <c r="R290" s="26"/>
      <c r="S290" s="42"/>
      <c r="T290" s="26"/>
      <c r="U290" s="42"/>
      <c r="V290" s="26"/>
      <c r="W290" s="42"/>
      <c r="X290" s="26"/>
      <c r="Y290" s="42"/>
      <c r="Z290" s="26"/>
      <c r="AA290" s="42"/>
    </row>
    <row r="291" spans="1:27" x14ac:dyDescent="0.25">
      <c r="A291" s="22"/>
      <c r="B291" s="23"/>
      <c r="C291" s="24"/>
      <c r="D291" s="25"/>
      <c r="E291" s="45"/>
      <c r="F291" s="25"/>
      <c r="G291" s="45"/>
      <c r="H291" s="27"/>
      <c r="I291" s="42"/>
      <c r="J291" s="27"/>
      <c r="K291" s="42"/>
      <c r="L291" s="27"/>
      <c r="M291" s="42"/>
      <c r="N291" s="25"/>
      <c r="O291" s="42"/>
      <c r="P291" s="26"/>
      <c r="Q291" s="42"/>
      <c r="R291" s="26"/>
      <c r="S291" s="42"/>
      <c r="T291" s="26"/>
      <c r="U291" s="42"/>
      <c r="V291" s="26"/>
      <c r="W291" s="42"/>
      <c r="X291" s="26"/>
      <c r="Y291" s="42"/>
      <c r="Z291" s="26"/>
      <c r="AA291" s="42"/>
    </row>
    <row r="292" spans="1:27" x14ac:dyDescent="0.25">
      <c r="A292" s="22"/>
      <c r="B292" s="23"/>
      <c r="C292" s="24"/>
      <c r="D292" s="25"/>
      <c r="E292" s="45"/>
      <c r="F292" s="25"/>
      <c r="G292" s="45"/>
      <c r="H292" s="27"/>
      <c r="I292" s="42"/>
      <c r="J292" s="27"/>
      <c r="K292" s="42"/>
      <c r="L292" s="27"/>
      <c r="M292" s="42"/>
      <c r="N292" s="25"/>
      <c r="O292" s="42"/>
      <c r="P292" s="26"/>
      <c r="Q292" s="42"/>
      <c r="R292" s="26"/>
      <c r="S292" s="42"/>
      <c r="T292" s="26"/>
      <c r="U292" s="42"/>
      <c r="V292" s="26"/>
      <c r="W292" s="42"/>
      <c r="X292" s="26"/>
      <c r="Y292" s="42"/>
      <c r="Z292" s="26"/>
      <c r="AA292" s="42"/>
    </row>
    <row r="293" spans="1:27" x14ac:dyDescent="0.25">
      <c r="A293" s="22"/>
      <c r="B293" s="23"/>
      <c r="C293" s="24"/>
      <c r="D293" s="25"/>
      <c r="E293" s="45"/>
      <c r="F293" s="25"/>
      <c r="G293" s="45"/>
      <c r="H293" s="27"/>
      <c r="I293" s="42"/>
      <c r="J293" s="27"/>
      <c r="K293" s="42"/>
      <c r="L293" s="27"/>
      <c r="M293" s="42"/>
      <c r="N293" s="25"/>
      <c r="O293" s="42"/>
      <c r="P293" s="26"/>
      <c r="Q293" s="42"/>
      <c r="R293" s="26"/>
      <c r="S293" s="42"/>
      <c r="T293" s="26"/>
      <c r="U293" s="42"/>
      <c r="V293" s="26"/>
      <c r="W293" s="42"/>
      <c r="X293" s="26"/>
      <c r="Y293" s="42"/>
      <c r="Z293" s="26"/>
      <c r="AA293" s="42"/>
    </row>
    <row r="294" spans="1:27" x14ac:dyDescent="0.25">
      <c r="A294" s="22"/>
      <c r="B294" s="23"/>
      <c r="C294" s="24"/>
      <c r="D294" s="25"/>
      <c r="E294" s="45"/>
      <c r="F294" s="25"/>
      <c r="G294" s="45"/>
      <c r="H294" s="27"/>
      <c r="I294" s="42"/>
      <c r="J294" s="27"/>
      <c r="K294" s="42"/>
      <c r="L294" s="27"/>
      <c r="M294" s="42"/>
      <c r="N294" s="25"/>
      <c r="O294" s="42"/>
      <c r="P294" s="26"/>
      <c r="Q294" s="42"/>
      <c r="R294" s="26"/>
      <c r="S294" s="42"/>
      <c r="T294" s="26"/>
      <c r="U294" s="42"/>
      <c r="V294" s="26"/>
      <c r="W294" s="42"/>
      <c r="X294" s="26"/>
      <c r="Y294" s="42"/>
      <c r="Z294" s="26"/>
      <c r="AA294" s="42"/>
    </row>
    <row r="295" spans="1:27" x14ac:dyDescent="0.25">
      <c r="A295" s="22"/>
      <c r="B295" s="23"/>
      <c r="C295" s="24"/>
      <c r="D295" s="25"/>
      <c r="E295" s="45"/>
      <c r="F295" s="25"/>
      <c r="G295" s="45"/>
      <c r="H295" s="27"/>
      <c r="I295" s="42"/>
      <c r="J295" s="27"/>
      <c r="K295" s="42"/>
      <c r="L295" s="27"/>
      <c r="M295" s="42"/>
      <c r="N295" s="25"/>
      <c r="O295" s="42"/>
      <c r="P295" s="26"/>
      <c r="Q295" s="42"/>
      <c r="R295" s="26"/>
      <c r="S295" s="42"/>
      <c r="T295" s="26"/>
      <c r="U295" s="42"/>
      <c r="V295" s="26"/>
      <c r="W295" s="42"/>
      <c r="X295" s="26"/>
      <c r="Y295" s="42"/>
      <c r="Z295" s="26"/>
      <c r="AA295" s="42"/>
    </row>
    <row r="296" spans="1:27" x14ac:dyDescent="0.25">
      <c r="A296" s="22"/>
      <c r="B296" s="23"/>
      <c r="C296" s="24"/>
      <c r="D296" s="25"/>
      <c r="E296" s="45"/>
      <c r="F296" s="25"/>
      <c r="G296" s="45"/>
      <c r="H296" s="27"/>
      <c r="I296" s="42"/>
      <c r="J296" s="27"/>
      <c r="K296" s="42"/>
      <c r="L296" s="27"/>
      <c r="M296" s="42"/>
      <c r="N296" s="25"/>
      <c r="O296" s="42"/>
      <c r="P296" s="26"/>
      <c r="Q296" s="42"/>
      <c r="R296" s="26"/>
      <c r="S296" s="42"/>
      <c r="T296" s="26"/>
      <c r="U296" s="42"/>
      <c r="V296" s="26"/>
      <c r="W296" s="42"/>
      <c r="X296" s="26"/>
      <c r="Y296" s="42"/>
      <c r="Z296" s="26"/>
      <c r="AA296" s="42"/>
    </row>
    <row r="297" spans="1:27" x14ac:dyDescent="0.25">
      <c r="A297" s="22"/>
      <c r="B297" s="23"/>
      <c r="C297" s="24"/>
      <c r="D297" s="25"/>
      <c r="E297" s="45"/>
      <c r="F297" s="25"/>
      <c r="G297" s="45"/>
      <c r="H297" s="27"/>
      <c r="I297" s="42"/>
      <c r="J297" s="27"/>
      <c r="K297" s="42"/>
      <c r="L297" s="27"/>
      <c r="M297" s="42"/>
      <c r="N297" s="25"/>
      <c r="O297" s="42"/>
      <c r="P297" s="26"/>
      <c r="Q297" s="42"/>
      <c r="R297" s="26"/>
      <c r="S297" s="42"/>
      <c r="T297" s="26"/>
      <c r="U297" s="42"/>
      <c r="V297" s="26"/>
      <c r="W297" s="42"/>
      <c r="X297" s="26"/>
      <c r="Y297" s="42"/>
      <c r="Z297" s="26"/>
      <c r="AA297" s="42"/>
    </row>
    <row r="298" spans="1:27" x14ac:dyDescent="0.25">
      <c r="A298" s="22"/>
      <c r="B298" s="23"/>
      <c r="C298" s="24"/>
      <c r="D298" s="25"/>
      <c r="E298" s="45"/>
      <c r="F298" s="25"/>
      <c r="G298" s="45"/>
      <c r="H298" s="27"/>
      <c r="I298" s="42"/>
      <c r="J298" s="27"/>
      <c r="K298" s="42"/>
      <c r="L298" s="27"/>
      <c r="M298" s="42"/>
      <c r="N298" s="25"/>
      <c r="O298" s="42"/>
      <c r="P298" s="26"/>
      <c r="Q298" s="42"/>
      <c r="R298" s="26"/>
      <c r="S298" s="42"/>
      <c r="T298" s="26"/>
      <c r="U298" s="42"/>
      <c r="V298" s="26"/>
      <c r="W298" s="42"/>
      <c r="X298" s="26"/>
      <c r="Y298" s="42"/>
      <c r="Z298" s="26"/>
      <c r="AA298" s="42"/>
    </row>
    <row r="299" spans="1:27" x14ac:dyDescent="0.25">
      <c r="A299" s="22"/>
      <c r="B299" s="23"/>
      <c r="C299" s="24"/>
      <c r="D299" s="25"/>
      <c r="E299" s="45"/>
      <c r="F299" s="25"/>
      <c r="G299" s="45"/>
      <c r="H299" s="27"/>
      <c r="I299" s="42"/>
      <c r="J299" s="27"/>
      <c r="K299" s="42"/>
      <c r="L299" s="27"/>
      <c r="M299" s="42"/>
      <c r="N299" s="25"/>
      <c r="O299" s="42"/>
      <c r="P299" s="26"/>
      <c r="Q299" s="42"/>
      <c r="R299" s="26"/>
      <c r="S299" s="42"/>
      <c r="T299" s="26"/>
      <c r="U299" s="42"/>
      <c r="V299" s="26"/>
      <c r="W299" s="42"/>
      <c r="X299" s="26"/>
      <c r="Y299" s="42"/>
      <c r="Z299" s="26"/>
      <c r="AA299" s="42"/>
    </row>
    <row r="300" spans="1:27" x14ac:dyDescent="0.25">
      <c r="A300" s="22"/>
      <c r="B300" s="23"/>
      <c r="C300" s="24"/>
      <c r="D300" s="25"/>
      <c r="E300" s="45"/>
      <c r="F300" s="25"/>
      <c r="G300" s="45"/>
      <c r="H300" s="27"/>
      <c r="I300" s="42"/>
      <c r="J300" s="27"/>
      <c r="K300" s="42"/>
      <c r="L300" s="27"/>
      <c r="M300" s="42"/>
      <c r="N300" s="25"/>
      <c r="O300" s="42"/>
      <c r="P300" s="26"/>
      <c r="Q300" s="42"/>
      <c r="R300" s="26"/>
      <c r="S300" s="42"/>
      <c r="T300" s="26"/>
      <c r="U300" s="42"/>
      <c r="V300" s="26"/>
      <c r="W300" s="42"/>
      <c r="X300" s="26"/>
      <c r="Y300" s="42"/>
      <c r="Z300" s="26"/>
      <c r="AA300" s="42"/>
    </row>
    <row r="301" spans="1:27" x14ac:dyDescent="0.25">
      <c r="A301" s="22"/>
      <c r="B301" s="23"/>
      <c r="C301" s="24"/>
      <c r="D301" s="25"/>
      <c r="E301" s="45"/>
      <c r="F301" s="25"/>
      <c r="G301" s="45"/>
      <c r="H301" s="27"/>
      <c r="I301" s="42"/>
      <c r="J301" s="27"/>
      <c r="K301" s="42"/>
      <c r="L301" s="27"/>
      <c r="M301" s="42"/>
      <c r="N301" s="25"/>
      <c r="O301" s="42"/>
      <c r="P301" s="26"/>
      <c r="Q301" s="42"/>
      <c r="R301" s="26"/>
      <c r="S301" s="42"/>
      <c r="T301" s="26"/>
      <c r="U301" s="42"/>
      <c r="V301" s="26"/>
      <c r="W301" s="42"/>
      <c r="X301" s="26"/>
      <c r="Y301" s="42"/>
      <c r="Z301" s="26"/>
      <c r="AA301" s="42"/>
    </row>
    <row r="302" spans="1:27" x14ac:dyDescent="0.25">
      <c r="A302" s="22"/>
      <c r="B302" s="23"/>
      <c r="C302" s="24"/>
      <c r="D302" s="25"/>
      <c r="E302" s="45"/>
      <c r="F302" s="25"/>
      <c r="G302" s="45"/>
      <c r="H302" s="27"/>
      <c r="I302" s="42"/>
      <c r="J302" s="27"/>
      <c r="K302" s="42"/>
      <c r="L302" s="27"/>
      <c r="M302" s="42"/>
      <c r="N302" s="25"/>
      <c r="O302" s="42"/>
      <c r="P302" s="26"/>
      <c r="Q302" s="42"/>
      <c r="R302" s="26"/>
      <c r="S302" s="42"/>
      <c r="T302" s="26"/>
      <c r="U302" s="42"/>
      <c r="V302" s="26"/>
      <c r="W302" s="42"/>
      <c r="X302" s="26"/>
      <c r="Y302" s="42"/>
      <c r="Z302" s="26"/>
      <c r="AA302" s="42"/>
    </row>
    <row r="303" spans="1:27" x14ac:dyDescent="0.25">
      <c r="A303" s="22"/>
      <c r="B303" s="23"/>
      <c r="C303" s="24"/>
      <c r="D303" s="25"/>
      <c r="E303" s="45"/>
      <c r="F303" s="25"/>
      <c r="G303" s="45"/>
      <c r="H303" s="27"/>
      <c r="I303" s="42"/>
      <c r="J303" s="27"/>
      <c r="K303" s="42"/>
      <c r="L303" s="27"/>
      <c r="M303" s="42"/>
      <c r="N303" s="25"/>
      <c r="O303" s="42"/>
      <c r="P303" s="26"/>
      <c r="Q303" s="42"/>
      <c r="R303" s="26"/>
      <c r="S303" s="42"/>
      <c r="T303" s="26"/>
      <c r="U303" s="42"/>
      <c r="V303" s="26"/>
      <c r="W303" s="42"/>
      <c r="X303" s="26"/>
      <c r="Y303" s="42"/>
      <c r="Z303" s="26"/>
      <c r="AA303" s="42"/>
    </row>
    <row r="304" spans="1:27" x14ac:dyDescent="0.25">
      <c r="A304" s="22"/>
      <c r="B304" s="23"/>
      <c r="C304" s="24"/>
      <c r="D304" s="25"/>
      <c r="E304" s="45"/>
      <c r="F304" s="25"/>
      <c r="G304" s="45"/>
      <c r="H304" s="27"/>
      <c r="I304" s="42"/>
      <c r="J304" s="27"/>
      <c r="K304" s="42"/>
      <c r="L304" s="27"/>
      <c r="M304" s="42"/>
      <c r="N304" s="25"/>
      <c r="O304" s="42"/>
      <c r="P304" s="26"/>
      <c r="Q304" s="42"/>
      <c r="R304" s="26"/>
      <c r="S304" s="42"/>
      <c r="T304" s="26"/>
      <c r="U304" s="42"/>
      <c r="V304" s="26"/>
      <c r="W304" s="42"/>
      <c r="X304" s="26"/>
      <c r="Y304" s="42"/>
      <c r="Z304" s="26"/>
      <c r="AA304" s="42"/>
    </row>
    <row r="305" spans="1:27" x14ac:dyDescent="0.25">
      <c r="A305" s="22"/>
      <c r="B305" s="23"/>
      <c r="C305" s="24"/>
      <c r="D305" s="25"/>
      <c r="E305" s="45"/>
      <c r="F305" s="25"/>
      <c r="G305" s="45"/>
      <c r="H305" s="27"/>
      <c r="I305" s="42"/>
      <c r="J305" s="27"/>
      <c r="K305" s="42"/>
      <c r="L305" s="27"/>
      <c r="M305" s="42"/>
      <c r="N305" s="25"/>
      <c r="O305" s="42"/>
      <c r="P305" s="26"/>
      <c r="Q305" s="42"/>
      <c r="R305" s="26"/>
      <c r="S305" s="42"/>
      <c r="T305" s="26"/>
      <c r="U305" s="42"/>
      <c r="V305" s="26"/>
      <c r="W305" s="42"/>
      <c r="X305" s="26"/>
      <c r="Y305" s="42"/>
      <c r="Z305" s="26"/>
      <c r="AA305" s="42"/>
    </row>
    <row r="306" spans="1:27" x14ac:dyDescent="0.25">
      <c r="A306" s="22"/>
      <c r="B306" s="23"/>
      <c r="C306" s="24"/>
      <c r="D306" s="25"/>
      <c r="E306" s="45"/>
      <c r="F306" s="25"/>
      <c r="G306" s="45"/>
      <c r="H306" s="27"/>
      <c r="I306" s="42"/>
      <c r="J306" s="27"/>
      <c r="K306" s="42"/>
      <c r="L306" s="27"/>
      <c r="M306" s="42"/>
      <c r="N306" s="25"/>
      <c r="O306" s="42"/>
      <c r="P306" s="26"/>
      <c r="Q306" s="42"/>
      <c r="R306" s="26"/>
      <c r="S306" s="42"/>
      <c r="T306" s="26"/>
      <c r="U306" s="42"/>
      <c r="V306" s="26"/>
      <c r="W306" s="42"/>
      <c r="X306" s="26"/>
      <c r="Y306" s="42"/>
      <c r="Z306" s="26"/>
      <c r="AA306" s="42"/>
    </row>
    <row r="307" spans="1:27" x14ac:dyDescent="0.25">
      <c r="A307" s="22"/>
      <c r="B307" s="23"/>
      <c r="C307" s="24"/>
      <c r="D307" s="25"/>
      <c r="E307" s="45"/>
      <c r="F307" s="25"/>
      <c r="G307" s="45"/>
      <c r="H307" s="27"/>
      <c r="I307" s="42"/>
      <c r="J307" s="27"/>
      <c r="K307" s="42"/>
      <c r="L307" s="27"/>
      <c r="M307" s="42"/>
      <c r="N307" s="25"/>
      <c r="O307" s="42"/>
      <c r="P307" s="26"/>
      <c r="Q307" s="42"/>
      <c r="R307" s="26"/>
      <c r="S307" s="42"/>
      <c r="T307" s="26"/>
      <c r="U307" s="42"/>
      <c r="V307" s="26"/>
      <c r="W307" s="42"/>
      <c r="X307" s="26"/>
      <c r="Y307" s="42"/>
      <c r="Z307" s="26"/>
      <c r="AA307" s="42"/>
    </row>
    <row r="308" spans="1:27" x14ac:dyDescent="0.25">
      <c r="A308" s="22"/>
      <c r="B308" s="23"/>
      <c r="C308" s="24"/>
      <c r="D308" s="25"/>
      <c r="E308" s="45"/>
      <c r="F308" s="25"/>
      <c r="G308" s="45"/>
      <c r="H308" s="27"/>
      <c r="I308" s="42"/>
      <c r="J308" s="27"/>
      <c r="K308" s="42"/>
      <c r="L308" s="27"/>
      <c r="M308" s="42"/>
      <c r="N308" s="25"/>
      <c r="O308" s="42"/>
      <c r="P308" s="26"/>
      <c r="Q308" s="42"/>
      <c r="R308" s="26"/>
      <c r="S308" s="42"/>
      <c r="T308" s="26"/>
      <c r="U308" s="42"/>
      <c r="V308" s="26"/>
      <c r="W308" s="42"/>
      <c r="X308" s="26"/>
      <c r="Y308" s="42"/>
      <c r="Z308" s="26"/>
      <c r="AA308" s="42"/>
    </row>
    <row r="309" spans="1:27" x14ac:dyDescent="0.25">
      <c r="A309" s="22"/>
      <c r="B309" s="23"/>
      <c r="C309" s="24"/>
      <c r="D309" s="25"/>
      <c r="E309" s="45"/>
      <c r="F309" s="25"/>
      <c r="G309" s="45"/>
      <c r="H309" s="27"/>
      <c r="I309" s="42"/>
      <c r="J309" s="27"/>
      <c r="K309" s="42"/>
      <c r="L309" s="27"/>
      <c r="M309" s="42"/>
      <c r="N309" s="25"/>
      <c r="O309" s="42"/>
      <c r="P309" s="26"/>
      <c r="Q309" s="42"/>
      <c r="R309" s="26"/>
      <c r="S309" s="42"/>
      <c r="T309" s="26"/>
      <c r="U309" s="42"/>
      <c r="V309" s="26"/>
      <c r="W309" s="42"/>
      <c r="X309" s="26"/>
      <c r="Y309" s="42"/>
      <c r="Z309" s="26"/>
      <c r="AA309" s="42"/>
    </row>
    <row r="310" spans="1:27" x14ac:dyDescent="0.25">
      <c r="A310" s="22"/>
      <c r="B310" s="23"/>
      <c r="C310" s="24"/>
      <c r="D310" s="25"/>
      <c r="E310" s="45"/>
      <c r="F310" s="25"/>
      <c r="G310" s="45"/>
      <c r="H310" s="27"/>
      <c r="I310" s="42"/>
      <c r="J310" s="27"/>
      <c r="K310" s="42"/>
      <c r="L310" s="27"/>
      <c r="M310" s="42"/>
      <c r="N310" s="25"/>
      <c r="O310" s="42"/>
      <c r="P310" s="26"/>
      <c r="Q310" s="42"/>
      <c r="R310" s="26"/>
      <c r="S310" s="42"/>
      <c r="T310" s="26"/>
      <c r="U310" s="42"/>
      <c r="V310" s="26"/>
      <c r="W310" s="42"/>
      <c r="X310" s="26"/>
      <c r="Y310" s="42"/>
      <c r="Z310" s="26"/>
      <c r="AA310" s="42"/>
    </row>
    <row r="311" spans="1:27" x14ac:dyDescent="0.25">
      <c r="A311" s="22"/>
      <c r="B311" s="23"/>
      <c r="C311" s="24"/>
      <c r="D311" s="25"/>
      <c r="E311" s="45"/>
      <c r="F311" s="25"/>
      <c r="G311" s="45"/>
      <c r="H311" s="27"/>
      <c r="I311" s="42"/>
      <c r="J311" s="27"/>
      <c r="K311" s="42"/>
      <c r="L311" s="27"/>
      <c r="M311" s="42"/>
      <c r="N311" s="25"/>
      <c r="O311" s="42"/>
      <c r="P311" s="26"/>
      <c r="Q311" s="42"/>
      <c r="R311" s="26"/>
      <c r="S311" s="42"/>
      <c r="T311" s="26"/>
      <c r="U311" s="42"/>
      <c r="V311" s="26"/>
      <c r="W311" s="42"/>
      <c r="X311" s="26"/>
      <c r="Y311" s="42"/>
      <c r="Z311" s="26"/>
      <c r="AA311" s="42"/>
    </row>
    <row r="312" spans="1:27" x14ac:dyDescent="0.25">
      <c r="A312" s="22"/>
      <c r="B312" s="23"/>
      <c r="C312" s="24"/>
      <c r="D312" s="25"/>
      <c r="E312" s="45"/>
      <c r="F312" s="25"/>
      <c r="G312" s="45"/>
      <c r="H312" s="27"/>
      <c r="I312" s="42"/>
      <c r="J312" s="27"/>
      <c r="K312" s="42"/>
      <c r="L312" s="27"/>
      <c r="M312" s="42"/>
      <c r="N312" s="25"/>
      <c r="O312" s="42"/>
      <c r="P312" s="26"/>
      <c r="Q312" s="42"/>
      <c r="R312" s="26"/>
      <c r="S312" s="42"/>
      <c r="T312" s="26"/>
      <c r="U312" s="42"/>
      <c r="V312" s="26"/>
      <c r="W312" s="42"/>
      <c r="X312" s="26"/>
      <c r="Y312" s="42"/>
      <c r="Z312" s="26"/>
      <c r="AA312" s="42"/>
    </row>
    <row r="313" spans="1:27" x14ac:dyDescent="0.25">
      <c r="A313" s="22"/>
      <c r="B313" s="23"/>
      <c r="C313" s="24"/>
      <c r="D313" s="25"/>
      <c r="E313" s="45"/>
      <c r="F313" s="25"/>
      <c r="G313" s="45"/>
      <c r="H313" s="27"/>
      <c r="I313" s="42"/>
      <c r="J313" s="27"/>
      <c r="K313" s="42"/>
      <c r="L313" s="27"/>
      <c r="M313" s="42"/>
      <c r="N313" s="25"/>
      <c r="O313" s="42"/>
      <c r="P313" s="26"/>
      <c r="Q313" s="42"/>
      <c r="R313" s="26"/>
      <c r="S313" s="42"/>
      <c r="T313" s="26"/>
      <c r="U313" s="42"/>
      <c r="V313" s="26"/>
      <c r="W313" s="42"/>
      <c r="X313" s="26"/>
      <c r="Y313" s="42"/>
      <c r="Z313" s="26"/>
      <c r="AA313" s="42"/>
    </row>
    <row r="314" spans="1:27" x14ac:dyDescent="0.25">
      <c r="A314" s="22"/>
      <c r="B314" s="23"/>
      <c r="C314" s="24"/>
      <c r="D314" s="25"/>
      <c r="E314" s="45"/>
      <c r="F314" s="25"/>
      <c r="G314" s="45"/>
      <c r="H314" s="27"/>
      <c r="I314" s="42"/>
      <c r="J314" s="27"/>
      <c r="K314" s="42"/>
      <c r="L314" s="27"/>
      <c r="M314" s="42"/>
      <c r="N314" s="25"/>
      <c r="O314" s="42"/>
      <c r="P314" s="26"/>
      <c r="Q314" s="42"/>
      <c r="R314" s="26"/>
      <c r="S314" s="42"/>
      <c r="T314" s="26"/>
      <c r="U314" s="42"/>
      <c r="V314" s="26"/>
      <c r="W314" s="42"/>
      <c r="X314" s="26"/>
      <c r="Y314" s="42"/>
      <c r="Z314" s="26"/>
      <c r="AA314" s="42"/>
    </row>
    <row r="315" spans="1:27" x14ac:dyDescent="0.25">
      <c r="A315" s="22"/>
      <c r="B315" s="23"/>
      <c r="C315" s="24"/>
      <c r="D315" s="25"/>
      <c r="E315" s="45"/>
      <c r="F315" s="25"/>
      <c r="G315" s="45"/>
      <c r="H315" s="27"/>
      <c r="I315" s="42"/>
      <c r="J315" s="27"/>
      <c r="K315" s="42"/>
      <c r="L315" s="27"/>
      <c r="M315" s="42"/>
      <c r="N315" s="25"/>
      <c r="O315" s="42"/>
      <c r="P315" s="26"/>
      <c r="Q315" s="42"/>
      <c r="R315" s="26"/>
      <c r="S315" s="42"/>
      <c r="T315" s="26"/>
      <c r="U315" s="42"/>
      <c r="V315" s="26"/>
      <c r="W315" s="42"/>
      <c r="X315" s="26"/>
      <c r="Y315" s="42"/>
      <c r="Z315" s="26"/>
      <c r="AA315" s="42"/>
    </row>
    <row r="316" spans="1:27" x14ac:dyDescent="0.25">
      <c r="A316" s="22"/>
      <c r="B316" s="23"/>
      <c r="C316" s="24"/>
      <c r="D316" s="25"/>
      <c r="E316" s="45"/>
      <c r="F316" s="25"/>
      <c r="G316" s="45"/>
      <c r="H316" s="27"/>
      <c r="I316" s="42"/>
      <c r="J316" s="27"/>
      <c r="K316" s="42"/>
      <c r="L316" s="27"/>
      <c r="M316" s="42"/>
      <c r="N316" s="25"/>
      <c r="O316" s="42"/>
      <c r="P316" s="26"/>
      <c r="Q316" s="42"/>
      <c r="R316" s="26"/>
      <c r="S316" s="42"/>
      <c r="T316" s="26"/>
      <c r="U316" s="42"/>
      <c r="V316" s="26"/>
      <c r="W316" s="42"/>
      <c r="X316" s="26"/>
      <c r="Y316" s="42"/>
      <c r="Z316" s="26"/>
      <c r="AA316" s="42"/>
    </row>
    <row r="317" spans="1:27" x14ac:dyDescent="0.25">
      <c r="A317" s="22"/>
      <c r="B317" s="23"/>
      <c r="C317" s="24"/>
      <c r="D317" s="25"/>
      <c r="E317" s="45"/>
      <c r="F317" s="25"/>
      <c r="G317" s="45"/>
      <c r="H317" s="27"/>
      <c r="I317" s="42"/>
      <c r="J317" s="27"/>
      <c r="K317" s="42"/>
      <c r="L317" s="27"/>
      <c r="M317" s="42"/>
      <c r="N317" s="25"/>
      <c r="O317" s="42"/>
      <c r="P317" s="26"/>
      <c r="Q317" s="42"/>
      <c r="R317" s="26"/>
      <c r="S317" s="42"/>
      <c r="T317" s="26"/>
      <c r="U317" s="42"/>
      <c r="V317" s="26"/>
      <c r="W317" s="42"/>
      <c r="X317" s="26"/>
      <c r="Y317" s="42"/>
      <c r="Z317" s="26"/>
      <c r="AA317" s="42"/>
    </row>
    <row r="318" spans="1:27" x14ac:dyDescent="0.25">
      <c r="A318" s="22"/>
      <c r="B318" s="23"/>
      <c r="C318" s="24"/>
      <c r="D318" s="25"/>
      <c r="E318" s="45"/>
      <c r="F318" s="25"/>
      <c r="G318" s="45"/>
      <c r="H318" s="27"/>
      <c r="I318" s="42"/>
      <c r="J318" s="27"/>
      <c r="K318" s="42"/>
      <c r="L318" s="27"/>
      <c r="M318" s="42"/>
      <c r="N318" s="25"/>
      <c r="O318" s="42"/>
      <c r="P318" s="26"/>
      <c r="Q318" s="42"/>
      <c r="R318" s="26"/>
      <c r="S318" s="42"/>
      <c r="T318" s="26"/>
      <c r="U318" s="42"/>
      <c r="V318" s="26"/>
      <c r="W318" s="42"/>
      <c r="X318" s="26"/>
      <c r="Y318" s="42"/>
      <c r="Z318" s="26"/>
      <c r="AA318" s="42"/>
    </row>
    <row r="319" spans="1:27" x14ac:dyDescent="0.25">
      <c r="A319" s="37"/>
      <c r="B319" s="38"/>
      <c r="C319" s="17"/>
      <c r="D319" s="39"/>
      <c r="E319" s="43"/>
      <c r="F319" s="39"/>
      <c r="G319" s="43"/>
      <c r="H319" s="39"/>
      <c r="I319" s="43"/>
      <c r="J319" s="39"/>
      <c r="K319" s="43"/>
      <c r="L319" s="39"/>
      <c r="M319" s="43"/>
      <c r="N319" s="39"/>
      <c r="O319" s="43"/>
      <c r="P319" s="17"/>
      <c r="Q319" s="43"/>
      <c r="R319" s="17"/>
      <c r="S319" s="43"/>
      <c r="T319" s="17"/>
      <c r="U319" s="43"/>
      <c r="V319" s="17"/>
      <c r="W319" s="43"/>
      <c r="X319" s="17"/>
      <c r="Y319" s="43"/>
      <c r="Z319" s="17"/>
      <c r="AA319" s="43"/>
    </row>
  </sheetData>
  <mergeCells count="36">
    <mergeCell ref="A34:B34"/>
    <mergeCell ref="A35:B35"/>
    <mergeCell ref="B37:Q39"/>
    <mergeCell ref="B40:Q43"/>
    <mergeCell ref="N9:N11"/>
    <mergeCell ref="O9:O11"/>
    <mergeCell ref="P9:P11"/>
    <mergeCell ref="Q9:Q11"/>
    <mergeCell ref="L9:L11"/>
    <mergeCell ref="M9:M11"/>
    <mergeCell ref="Z9:Z11"/>
    <mergeCell ref="AA9:AA11"/>
    <mergeCell ref="A33:B33"/>
    <mergeCell ref="R9:R11"/>
    <mergeCell ref="S9:S11"/>
    <mergeCell ref="T9:T11"/>
    <mergeCell ref="U9:U11"/>
    <mergeCell ref="V9:V11"/>
    <mergeCell ref="W9:W11"/>
    <mergeCell ref="X9:X11"/>
    <mergeCell ref="Y9:Y11"/>
    <mergeCell ref="G9:G11"/>
    <mergeCell ref="H9:H11"/>
    <mergeCell ref="I9:I11"/>
    <mergeCell ref="J9:J11"/>
    <mergeCell ref="K9:K11"/>
    <mergeCell ref="B6:F8"/>
    <mergeCell ref="B9:B11"/>
    <mergeCell ref="D9:D11"/>
    <mergeCell ref="E9:E11"/>
    <mergeCell ref="F9:F11"/>
    <mergeCell ref="A2:Q2"/>
    <mergeCell ref="A3:A4"/>
    <mergeCell ref="B3:F3"/>
    <mergeCell ref="B4:F4"/>
    <mergeCell ref="B5:F5"/>
  </mergeCells>
  <phoneticPr fontId="41" type="noConversion"/>
  <pageMargins left="0.51181102362204722" right="0.51181102362204722" top="0.78740157480314965" bottom="0.78740157480314965" header="0.31496062992125984" footer="0.31496062992125984"/>
  <pageSetup paperSize="9" scale="93" orientation="landscape" horizontalDpi="300" verticalDpi="300" r:id="rId1"/>
  <headerFooter>
    <oddFooter>&amp;L
&amp;R&amp;P de &amp;N</oddFooter>
  </headerFooter>
  <ignoredErrors>
    <ignoredError sqref="AC29:AC31" unlockedFormula="1"/>
  </ignoredErrors>
  <drawing r:id="rId2"/>
  <legacyDrawing r:id="rId3"/>
  <oleObjects>
    <mc:AlternateContent xmlns:mc="http://schemas.openxmlformats.org/markup-compatibility/2006">
      <mc:Choice Requires="x14">
        <oleObject progId="MSPhotoEd.3" shapeId="4097" r:id="rId4">
          <objectPr defaultSize="0" autoPict="0" r:id="rId5">
            <anchor moveWithCells="1" sizeWithCells="1">
              <from>
                <xdr:col>28</xdr:col>
                <xdr:colOff>247650</xdr:colOff>
                <xdr:row>0</xdr:row>
                <xdr:rowOff>0</xdr:rowOff>
              </from>
              <to>
                <xdr:col>29</xdr:col>
                <xdr:colOff>38100</xdr:colOff>
                <xdr:row>0</xdr:row>
                <xdr:rowOff>0</xdr:rowOff>
              </to>
            </anchor>
          </objectPr>
        </oleObject>
      </mc:Choice>
      <mc:Fallback>
        <oleObject progId="MSPhotoEd.3" shapeId="4097"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6"/>
  </sheetPr>
  <dimension ref="A1:AW1479"/>
  <sheetViews>
    <sheetView topLeftCell="G1450" zoomScaleNormal="100" zoomScaleSheetLayoutView="100" workbookViewId="0">
      <selection activeCell="I1459" sqref="I1459"/>
    </sheetView>
  </sheetViews>
  <sheetFormatPr defaultColWidth="11.42578125" defaultRowHeight="15" x14ac:dyDescent="0.25"/>
  <cols>
    <col min="1" max="1" width="5.28515625" style="51" customWidth="1"/>
    <col min="2" max="2" width="4.7109375" style="51" customWidth="1"/>
    <col min="3" max="3" width="6.85546875" style="179" customWidth="1"/>
    <col min="4" max="4" width="7.5703125" style="1" customWidth="1"/>
    <col min="5" max="5" width="13.28515625" style="6" customWidth="1"/>
    <col min="6" max="6" width="72.85546875" style="49" customWidth="1"/>
    <col min="7" max="7" width="12.85546875" style="52" customWidth="1"/>
    <col min="8" max="8" width="12" style="2" bestFit="1" customWidth="1"/>
    <col min="9" max="9" width="11.85546875" style="57" customWidth="1"/>
    <col min="10" max="10" width="10.5703125" style="58" customWidth="1"/>
    <col min="11" max="11" width="11.28515625" style="3" customWidth="1"/>
    <col min="12" max="13" width="12.85546875" style="4" customWidth="1"/>
    <col min="14" max="14" width="12.85546875" style="5" bestFit="1" customWidth="1"/>
    <col min="15" max="15" width="15.140625" style="14" customWidth="1"/>
    <col min="16" max="16" width="13.42578125" style="166" bestFit="1" customWidth="1"/>
    <col min="17" max="19" width="11.42578125" style="54"/>
    <col min="20" max="16384" width="11.42578125" style="51"/>
  </cols>
  <sheetData>
    <row r="1" spans="2:49" s="67" customFormat="1" x14ac:dyDescent="0.25">
      <c r="C1" s="176"/>
      <c r="D1" s="68"/>
      <c r="E1" s="69"/>
      <c r="F1" s="70"/>
      <c r="H1" s="71"/>
      <c r="I1" s="71"/>
      <c r="J1" s="71"/>
      <c r="K1" s="71"/>
      <c r="L1" s="71"/>
      <c r="M1" s="71"/>
      <c r="N1" s="71"/>
      <c r="O1" s="68"/>
      <c r="P1" s="162"/>
      <c r="Q1" s="73"/>
      <c r="R1" s="73"/>
      <c r="S1" s="73"/>
      <c r="T1" s="73"/>
      <c r="U1" s="73"/>
      <c r="V1" s="73"/>
      <c r="W1" s="73"/>
      <c r="X1" s="73"/>
      <c r="Y1" s="73"/>
      <c r="Z1" s="73"/>
      <c r="AA1" s="73"/>
      <c r="AB1" s="73"/>
      <c r="AC1" s="73"/>
      <c r="AD1" s="73"/>
      <c r="AE1" s="73"/>
      <c r="AF1" s="73"/>
      <c r="AG1" s="73"/>
      <c r="AH1" s="73"/>
      <c r="AI1" s="73"/>
      <c r="AJ1" s="73"/>
      <c r="AK1" s="73"/>
      <c r="AL1" s="73"/>
      <c r="AM1" s="73"/>
      <c r="AN1" s="73"/>
    </row>
    <row r="2" spans="2:49" s="67" customFormat="1" x14ac:dyDescent="0.25">
      <c r="C2" s="176"/>
      <c r="D2" s="74"/>
      <c r="E2" s="75"/>
      <c r="G2" s="76"/>
      <c r="H2" s="77"/>
      <c r="I2" s="78"/>
      <c r="J2" s="78"/>
      <c r="K2" s="79"/>
      <c r="L2" s="80" t="s">
        <v>2238</v>
      </c>
      <c r="M2" s="338" t="s">
        <v>2251</v>
      </c>
      <c r="N2" s="338"/>
      <c r="O2" s="81"/>
      <c r="P2" s="163"/>
      <c r="Q2" s="73"/>
      <c r="R2" s="73"/>
      <c r="S2" s="73"/>
      <c r="T2" s="73"/>
      <c r="U2" s="73"/>
      <c r="V2" s="73"/>
      <c r="W2" s="73"/>
      <c r="X2" s="73"/>
      <c r="Y2" s="73"/>
      <c r="Z2" s="73"/>
      <c r="AA2" s="73"/>
      <c r="AB2" s="73"/>
      <c r="AC2" s="73"/>
      <c r="AD2" s="73"/>
      <c r="AE2" s="73"/>
      <c r="AF2" s="73"/>
      <c r="AG2" s="73"/>
      <c r="AH2" s="73"/>
      <c r="AI2" s="73"/>
      <c r="AJ2" s="73"/>
      <c r="AK2" s="73"/>
      <c r="AL2" s="73"/>
      <c r="AM2" s="73"/>
      <c r="AN2" s="73"/>
    </row>
    <row r="3" spans="2:49" s="82" customFormat="1" ht="12.75" x14ac:dyDescent="0.25">
      <c r="C3" s="177"/>
      <c r="D3" s="83"/>
      <c r="E3" s="75"/>
      <c r="G3" s="84" t="s">
        <v>2239</v>
      </c>
      <c r="H3" s="339" t="s">
        <v>1703</v>
      </c>
      <c r="I3" s="339"/>
      <c r="J3" s="339"/>
      <c r="K3" s="339"/>
      <c r="L3" s="85" t="s">
        <v>1519</v>
      </c>
      <c r="M3" s="340"/>
      <c r="N3" s="340"/>
      <c r="O3" s="86"/>
      <c r="P3" s="155"/>
      <c r="Q3" s="87"/>
      <c r="R3" s="87"/>
      <c r="S3" s="87"/>
      <c r="T3" s="87"/>
      <c r="U3" s="87"/>
      <c r="V3" s="87"/>
      <c r="W3" s="87"/>
      <c r="X3" s="87"/>
      <c r="Y3" s="87"/>
      <c r="Z3" s="87"/>
      <c r="AA3" s="87"/>
      <c r="AB3" s="87"/>
      <c r="AC3" s="87"/>
      <c r="AD3" s="87"/>
      <c r="AE3" s="87"/>
      <c r="AF3" s="87"/>
      <c r="AG3" s="87"/>
      <c r="AH3" s="87"/>
      <c r="AI3" s="87"/>
      <c r="AJ3" s="87"/>
      <c r="AK3" s="87"/>
      <c r="AL3" s="87"/>
      <c r="AM3" s="87"/>
      <c r="AN3" s="87"/>
    </row>
    <row r="4" spans="2:49" s="67" customFormat="1" x14ac:dyDescent="0.25">
      <c r="C4" s="176"/>
      <c r="D4" s="74"/>
      <c r="E4" s="75"/>
      <c r="F4" s="88" t="s">
        <v>2299</v>
      </c>
      <c r="G4" s="84" t="s">
        <v>2240</v>
      </c>
      <c r="H4" s="339" t="s">
        <v>1702</v>
      </c>
      <c r="I4" s="339"/>
      <c r="J4" s="339"/>
      <c r="K4" s="89"/>
      <c r="L4" s="80" t="s">
        <v>2241</v>
      </c>
      <c r="M4" s="341"/>
      <c r="N4" s="341"/>
      <c r="O4" s="90"/>
      <c r="P4" s="163"/>
      <c r="Q4" s="73"/>
      <c r="R4" s="73"/>
      <c r="S4" s="73"/>
      <c r="T4" s="73"/>
      <c r="U4" s="73"/>
      <c r="V4" s="73"/>
      <c r="W4" s="73"/>
      <c r="X4" s="73"/>
      <c r="Y4" s="73"/>
      <c r="Z4" s="73"/>
      <c r="AA4" s="73"/>
      <c r="AB4" s="73"/>
      <c r="AC4" s="73"/>
      <c r="AD4" s="73"/>
      <c r="AE4" s="73"/>
      <c r="AF4" s="73"/>
      <c r="AG4" s="73"/>
      <c r="AH4" s="73"/>
      <c r="AI4" s="73"/>
      <c r="AJ4" s="73"/>
      <c r="AK4" s="73"/>
      <c r="AL4" s="73"/>
      <c r="AM4" s="73"/>
      <c r="AN4" s="73"/>
    </row>
    <row r="5" spans="2:49" s="67" customFormat="1" ht="18" x14ac:dyDescent="0.25">
      <c r="C5" s="176"/>
      <c r="D5" s="74"/>
      <c r="E5" s="75"/>
      <c r="F5" s="91" t="s">
        <v>1520</v>
      </c>
      <c r="G5" s="342" t="s">
        <v>2242</v>
      </c>
      <c r="H5" s="342"/>
      <c r="I5" s="343"/>
      <c r="J5" s="343"/>
      <c r="K5" s="343"/>
      <c r="L5" s="92" t="s">
        <v>1521</v>
      </c>
      <c r="M5" s="344"/>
      <c r="N5" s="344"/>
      <c r="O5" s="93"/>
      <c r="P5" s="164"/>
      <c r="Q5" s="73"/>
      <c r="R5" s="73"/>
      <c r="S5" s="73"/>
      <c r="T5" s="73"/>
      <c r="U5" s="73"/>
      <c r="V5" s="73"/>
      <c r="W5" s="73"/>
      <c r="X5" s="73"/>
      <c r="Y5" s="73"/>
      <c r="Z5" s="73"/>
      <c r="AA5" s="73"/>
      <c r="AB5" s="73"/>
      <c r="AC5" s="73"/>
      <c r="AD5" s="73"/>
      <c r="AE5" s="73"/>
      <c r="AF5" s="73"/>
      <c r="AG5" s="73"/>
      <c r="AH5" s="73"/>
      <c r="AI5" s="73"/>
      <c r="AJ5" s="73"/>
      <c r="AK5" s="73"/>
      <c r="AL5" s="73"/>
      <c r="AM5" s="73"/>
      <c r="AN5" s="73"/>
    </row>
    <row r="6" spans="2:49" s="67" customFormat="1" x14ac:dyDescent="0.25">
      <c r="C6" s="176"/>
      <c r="D6" s="74"/>
      <c r="E6" s="75"/>
      <c r="F6" s="94" t="s">
        <v>1070</v>
      </c>
      <c r="G6" s="345" t="s">
        <v>1522</v>
      </c>
      <c r="H6" s="345"/>
      <c r="I6" s="346"/>
      <c r="J6" s="346"/>
      <c r="K6" s="346"/>
      <c r="L6" s="95" t="s">
        <v>2244</v>
      </c>
      <c r="M6" s="346"/>
      <c r="N6" s="346"/>
      <c r="O6" s="96"/>
      <c r="P6" s="164"/>
      <c r="Q6" s="73"/>
      <c r="R6" s="73"/>
      <c r="S6" s="73"/>
      <c r="T6" s="73"/>
      <c r="U6" s="73"/>
      <c r="V6" s="73"/>
      <c r="W6" s="73"/>
      <c r="X6" s="73"/>
      <c r="Y6" s="73"/>
      <c r="Z6" s="73"/>
      <c r="AA6" s="73"/>
      <c r="AB6" s="73"/>
      <c r="AC6" s="73"/>
      <c r="AD6" s="73"/>
      <c r="AE6" s="73"/>
      <c r="AF6" s="73"/>
      <c r="AG6" s="73"/>
      <c r="AH6" s="73"/>
      <c r="AI6" s="73"/>
      <c r="AJ6" s="73"/>
      <c r="AK6" s="73"/>
      <c r="AL6" s="73"/>
      <c r="AM6" s="73"/>
      <c r="AN6" s="73"/>
    </row>
    <row r="7" spans="2:49" s="67" customFormat="1" x14ac:dyDescent="0.25">
      <c r="C7" s="176"/>
      <c r="D7" s="74"/>
      <c r="E7" s="75"/>
      <c r="F7" s="97"/>
      <c r="G7" s="72"/>
      <c r="H7" s="98"/>
      <c r="I7" s="78"/>
      <c r="J7" s="78"/>
      <c r="K7" s="78"/>
      <c r="L7" s="78"/>
      <c r="M7" s="78"/>
      <c r="N7" s="78"/>
      <c r="O7" s="99"/>
      <c r="P7" s="165"/>
      <c r="Q7" s="73"/>
      <c r="R7" s="73"/>
      <c r="S7" s="73"/>
      <c r="T7" s="73"/>
      <c r="U7" s="73"/>
      <c r="V7" s="73"/>
      <c r="W7" s="73"/>
      <c r="X7" s="73"/>
      <c r="Y7" s="73"/>
      <c r="Z7" s="73"/>
      <c r="AA7" s="73"/>
      <c r="AB7" s="73"/>
      <c r="AC7" s="73"/>
      <c r="AD7" s="73"/>
      <c r="AE7" s="73"/>
      <c r="AF7" s="73"/>
      <c r="AG7" s="73"/>
      <c r="AH7" s="73"/>
      <c r="AI7" s="73"/>
      <c r="AJ7" s="73"/>
      <c r="AK7" s="73"/>
      <c r="AL7" s="73"/>
      <c r="AM7" s="73"/>
      <c r="AN7" s="73"/>
    </row>
    <row r="8" spans="2:49" s="67" customFormat="1" ht="27" x14ac:dyDescent="0.25">
      <c r="C8" s="176"/>
      <c r="D8" s="171" t="s">
        <v>2245</v>
      </c>
      <c r="E8" s="172" t="s">
        <v>2246</v>
      </c>
      <c r="F8" s="171" t="s">
        <v>2247</v>
      </c>
      <c r="G8" s="171" t="s">
        <v>2248</v>
      </c>
      <c r="H8" s="173" t="s">
        <v>1523</v>
      </c>
      <c r="I8" s="173" t="s">
        <v>1707</v>
      </c>
      <c r="J8" s="173" t="s">
        <v>2249</v>
      </c>
      <c r="K8" s="173" t="s">
        <v>2250</v>
      </c>
      <c r="L8" s="173" t="s">
        <v>1707</v>
      </c>
      <c r="M8" s="173" t="s">
        <v>2249</v>
      </c>
      <c r="N8" s="173" t="s">
        <v>1524</v>
      </c>
      <c r="O8" s="174"/>
      <c r="P8" s="175" t="s">
        <v>1525</v>
      </c>
      <c r="Q8" s="73"/>
      <c r="R8" s="73"/>
      <c r="S8" s="73"/>
      <c r="T8" s="73"/>
      <c r="U8" s="73"/>
      <c r="V8" s="73"/>
      <c r="W8" s="73"/>
      <c r="X8" s="73"/>
      <c r="Y8" s="73"/>
      <c r="Z8" s="73"/>
      <c r="AA8" s="73"/>
      <c r="AB8" s="73"/>
      <c r="AC8" s="73"/>
      <c r="AD8" s="73"/>
      <c r="AE8" s="73"/>
      <c r="AF8" s="73"/>
      <c r="AG8" s="73"/>
      <c r="AH8" s="73"/>
      <c r="AI8" s="73"/>
      <c r="AJ8" s="73"/>
      <c r="AK8" s="73"/>
      <c r="AL8" s="73"/>
      <c r="AM8" s="73"/>
      <c r="AN8" s="73"/>
    </row>
    <row r="9" spans="2:49" s="60" customFormat="1" ht="12" x14ac:dyDescent="0.2">
      <c r="B9" s="62"/>
      <c r="C9" s="180"/>
      <c r="D9" s="210"/>
      <c r="E9" s="211"/>
      <c r="F9" s="212" t="s">
        <v>1526</v>
      </c>
      <c r="G9" s="213"/>
      <c r="H9" s="267"/>
      <c r="I9" s="267"/>
      <c r="J9" s="267"/>
      <c r="K9" s="267"/>
      <c r="L9" s="267"/>
      <c r="M9" s="267"/>
      <c r="N9" s="267"/>
      <c r="O9" s="268">
        <f>+N10</f>
        <v>0</v>
      </c>
      <c r="P9" s="269"/>
      <c r="Q9" s="61"/>
      <c r="R9" s="63"/>
      <c r="S9" s="61"/>
      <c r="AO9" s="60">
        <f>E9-AP9</f>
        <v>0</v>
      </c>
      <c r="AP9" s="60">
        <v>0</v>
      </c>
    </row>
    <row r="10" spans="2:49" s="60" customFormat="1" ht="24" x14ac:dyDescent="0.2">
      <c r="B10" s="62"/>
      <c r="C10" s="180"/>
      <c r="D10" s="214"/>
      <c r="E10" s="215"/>
      <c r="F10" s="216" t="s">
        <v>1462</v>
      </c>
      <c r="G10" s="217" t="s">
        <v>1870</v>
      </c>
      <c r="H10" s="257">
        <v>100</v>
      </c>
      <c r="I10" s="270"/>
      <c r="J10" s="270"/>
      <c r="K10" s="271">
        <f>IF(H10="","",I10+J10)</f>
        <v>0</v>
      </c>
      <c r="L10" s="270">
        <f>IF(H10="","",H10*I10)</f>
        <v>0</v>
      </c>
      <c r="M10" s="270">
        <f>IF(H10="","",H10*J10)</f>
        <v>0</v>
      </c>
      <c r="N10" s="271">
        <f>IF(H10="","",H10*K10)</f>
        <v>0</v>
      </c>
      <c r="O10" s="270"/>
      <c r="P10" s="270"/>
      <c r="Q10" s="61"/>
      <c r="R10" s="63"/>
      <c r="S10" s="61"/>
      <c r="AO10" s="60">
        <f>E10-AP10</f>
        <v>0</v>
      </c>
      <c r="AP10" s="60">
        <v>0</v>
      </c>
    </row>
    <row r="11" spans="2:49" s="274" customFormat="1" ht="12" x14ac:dyDescent="0.2">
      <c r="B11" s="61"/>
      <c r="C11" s="61"/>
      <c r="D11" s="218"/>
      <c r="E11" s="100"/>
      <c r="F11" s="219" t="s">
        <v>1685</v>
      </c>
      <c r="G11" s="220" t="s">
        <v>1685</v>
      </c>
      <c r="H11" s="221"/>
      <c r="I11" s="222"/>
      <c r="J11" s="222"/>
      <c r="K11" s="223" t="str">
        <f>IF(H11="","",I11+J11)</f>
        <v/>
      </c>
      <c r="L11" s="222" t="str">
        <f>IF(H11="","",H11*I11)</f>
        <v/>
      </c>
      <c r="M11" s="222" t="str">
        <f>IF(H11="","",H11*J11)</f>
        <v/>
      </c>
      <c r="N11" s="223" t="str">
        <f>IF(H11="","",H11*K11)</f>
        <v/>
      </c>
      <c r="O11" s="272"/>
      <c r="P11" s="273" t="str">
        <f>IF(OR(E11="",G11=0),"",VLOOKUP(E11,[1]PLANILHA_SERVIÇOS!C2:I3801,7,0)*H11)</f>
        <v/>
      </c>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row>
    <row r="12" spans="2:49" s="60" customFormat="1" ht="12" x14ac:dyDescent="0.2">
      <c r="B12" s="62"/>
      <c r="C12" s="180"/>
      <c r="D12" s="224">
        <v>1</v>
      </c>
      <c r="E12" s="215"/>
      <c r="F12" s="225" t="s">
        <v>1745</v>
      </c>
      <c r="G12" s="217"/>
      <c r="H12" s="257"/>
      <c r="I12" s="257"/>
      <c r="J12" s="257"/>
      <c r="K12" s="257"/>
      <c r="L12" s="257"/>
      <c r="M12" s="257"/>
      <c r="N12" s="257"/>
      <c r="O12" s="258">
        <f>SUM(N12:N19)</f>
        <v>0</v>
      </c>
      <c r="P12" s="258"/>
      <c r="Q12" s="61"/>
      <c r="R12" s="63"/>
      <c r="S12" s="61"/>
    </row>
    <row r="13" spans="2:49" s="60" customFormat="1" ht="24" x14ac:dyDescent="0.2">
      <c r="B13" s="180"/>
      <c r="C13" s="180" t="s">
        <v>1867</v>
      </c>
      <c r="D13" s="214" t="s">
        <v>1746</v>
      </c>
      <c r="E13" s="215">
        <v>73672</v>
      </c>
      <c r="F13" s="216" t="s">
        <v>2255</v>
      </c>
      <c r="G13" s="217" t="s">
        <v>2256</v>
      </c>
      <c r="H13" s="257">
        <v>6650.78</v>
      </c>
      <c r="I13" s="270"/>
      <c r="J13" s="270"/>
      <c r="K13" s="271">
        <f>IF(H13="","",I13+J13)</f>
        <v>0</v>
      </c>
      <c r="L13" s="270">
        <f>IF(H13="","",H13*I13)</f>
        <v>0</v>
      </c>
      <c r="M13" s="270">
        <f>IF(H13="","",H13*J13)</f>
        <v>0</v>
      </c>
      <c r="N13" s="271">
        <f>IF(H13="","",H13*K13)</f>
        <v>0</v>
      </c>
      <c r="O13" s="270"/>
      <c r="P13" s="270" t="e">
        <f>IF(OR(E13="",G13=0),"",VLOOKUP(E13,#REF!,7,0)*H13)</f>
        <v>#REF!</v>
      </c>
      <c r="Q13" s="61"/>
      <c r="R13" s="63"/>
      <c r="S13" s="61"/>
    </row>
    <row r="14" spans="2:49" s="60" customFormat="1" ht="12" x14ac:dyDescent="0.2">
      <c r="B14" s="181"/>
      <c r="C14" s="180" t="s">
        <v>1867</v>
      </c>
      <c r="D14" s="214" t="s">
        <v>1747</v>
      </c>
      <c r="E14" s="215" t="s">
        <v>2257</v>
      </c>
      <c r="F14" s="226" t="s">
        <v>1880</v>
      </c>
      <c r="G14" s="217" t="s">
        <v>2256</v>
      </c>
      <c r="H14" s="257">
        <v>420</v>
      </c>
      <c r="I14" s="270"/>
      <c r="J14" s="270"/>
      <c r="K14" s="271">
        <f t="shared" ref="K14:K19" si="0">IF(H14="","",I14+J14)</f>
        <v>0</v>
      </c>
      <c r="L14" s="270">
        <f t="shared" ref="L14:L19" si="1">IF(H14="","",H14*I14)</f>
        <v>0</v>
      </c>
      <c r="M14" s="270">
        <f t="shared" ref="M14:M19" si="2">IF(H14="","",H14*J14)</f>
        <v>0</v>
      </c>
      <c r="N14" s="271">
        <f t="shared" ref="N14:N19" si="3">IF(H14="","",H14*K14)</f>
        <v>0</v>
      </c>
      <c r="O14" s="270"/>
      <c r="P14" s="270" t="e">
        <f>IF(OR(E14="",G14=0),"",VLOOKUP(E14,#REF!,7,0)*H14)</f>
        <v>#REF!</v>
      </c>
      <c r="Q14" s="61"/>
      <c r="R14" s="63"/>
      <c r="S14" s="61"/>
    </row>
    <row r="15" spans="2:49" s="60" customFormat="1" ht="12" x14ac:dyDescent="0.2">
      <c r="B15" s="181"/>
      <c r="C15" s="180" t="s">
        <v>1867</v>
      </c>
      <c r="D15" s="214" t="s">
        <v>1748</v>
      </c>
      <c r="E15" s="215" t="s">
        <v>2266</v>
      </c>
      <c r="F15" s="216" t="s">
        <v>2267</v>
      </c>
      <c r="G15" s="217" t="s">
        <v>2256</v>
      </c>
      <c r="H15" s="257">
        <v>4.5</v>
      </c>
      <c r="I15" s="270"/>
      <c r="J15" s="270"/>
      <c r="K15" s="271">
        <f t="shared" si="0"/>
        <v>0</v>
      </c>
      <c r="L15" s="270">
        <f t="shared" si="1"/>
        <v>0</v>
      </c>
      <c r="M15" s="270">
        <f t="shared" si="2"/>
        <v>0</v>
      </c>
      <c r="N15" s="271">
        <f t="shared" si="3"/>
        <v>0</v>
      </c>
      <c r="O15" s="270"/>
      <c r="P15" s="270" t="e">
        <f>IF(OR(E15="",G15=0),"",VLOOKUP(E15,#REF!,7,0)*H15)</f>
        <v>#REF!</v>
      </c>
      <c r="Q15" s="61"/>
      <c r="R15" s="63"/>
      <c r="S15" s="61"/>
    </row>
    <row r="16" spans="2:49" s="60" customFormat="1" ht="24" x14ac:dyDescent="0.2">
      <c r="B16" s="181"/>
      <c r="C16" s="180" t="s">
        <v>1867</v>
      </c>
      <c r="D16" s="214" t="s">
        <v>2019</v>
      </c>
      <c r="E16" s="215" t="s">
        <v>2260</v>
      </c>
      <c r="F16" s="216" t="s">
        <v>2261</v>
      </c>
      <c r="G16" s="217" t="s">
        <v>2254</v>
      </c>
      <c r="H16" s="257">
        <v>2</v>
      </c>
      <c r="I16" s="270"/>
      <c r="J16" s="270"/>
      <c r="K16" s="271">
        <f t="shared" si="0"/>
        <v>0</v>
      </c>
      <c r="L16" s="270">
        <f t="shared" si="1"/>
        <v>0</v>
      </c>
      <c r="M16" s="270">
        <f t="shared" si="2"/>
        <v>0</v>
      </c>
      <c r="N16" s="271">
        <f t="shared" si="3"/>
        <v>0</v>
      </c>
      <c r="O16" s="270"/>
      <c r="P16" s="270" t="e">
        <f>IF(OR(E16="",G16=0),"",VLOOKUP(E16,#REF!,7,0)*H16)</f>
        <v>#REF!</v>
      </c>
      <c r="Q16" s="61"/>
      <c r="R16" s="63"/>
      <c r="S16" s="61"/>
    </row>
    <row r="17" spans="2:19" s="60" customFormat="1" ht="24" x14ac:dyDescent="0.2">
      <c r="B17" s="181"/>
      <c r="C17" s="180" t="s">
        <v>1867</v>
      </c>
      <c r="D17" s="214" t="s">
        <v>1749</v>
      </c>
      <c r="E17" s="215" t="s">
        <v>2264</v>
      </c>
      <c r="F17" s="216" t="s">
        <v>2265</v>
      </c>
      <c r="G17" s="217" t="s">
        <v>2256</v>
      </c>
      <c r="H17" s="257">
        <v>100</v>
      </c>
      <c r="I17" s="270"/>
      <c r="J17" s="270"/>
      <c r="K17" s="271">
        <f t="shared" si="0"/>
        <v>0</v>
      </c>
      <c r="L17" s="270">
        <f t="shared" si="1"/>
        <v>0</v>
      </c>
      <c r="M17" s="270">
        <f t="shared" si="2"/>
        <v>0</v>
      </c>
      <c r="N17" s="271">
        <f t="shared" si="3"/>
        <v>0</v>
      </c>
      <c r="O17" s="270"/>
      <c r="P17" s="270" t="e">
        <f>IF(OR(E17="",G17=0),"",VLOOKUP(E17,#REF!,7,0)*H17)</f>
        <v>#REF!</v>
      </c>
      <c r="Q17" s="61"/>
      <c r="R17" s="63"/>
      <c r="S17" s="61"/>
    </row>
    <row r="18" spans="2:19" s="60" customFormat="1" ht="36" x14ac:dyDescent="0.2">
      <c r="B18" s="181"/>
      <c r="C18" s="180" t="s">
        <v>1867</v>
      </c>
      <c r="D18" s="214" t="s">
        <v>1750</v>
      </c>
      <c r="E18" s="215" t="s">
        <v>2262</v>
      </c>
      <c r="F18" s="216" t="s">
        <v>2263</v>
      </c>
      <c r="G18" s="217" t="s">
        <v>2256</v>
      </c>
      <c r="H18" s="257">
        <v>150</v>
      </c>
      <c r="I18" s="270"/>
      <c r="J18" s="270"/>
      <c r="K18" s="271">
        <f t="shared" si="0"/>
        <v>0</v>
      </c>
      <c r="L18" s="270">
        <f t="shared" si="1"/>
        <v>0</v>
      </c>
      <c r="M18" s="270">
        <f t="shared" si="2"/>
        <v>0</v>
      </c>
      <c r="N18" s="271">
        <f t="shared" si="3"/>
        <v>0</v>
      </c>
      <c r="O18" s="270"/>
      <c r="P18" s="270" t="e">
        <f>IF(OR(E18="",G18=0),"",VLOOKUP(E18,#REF!,7,0)*H18)</f>
        <v>#REF!</v>
      </c>
      <c r="Q18" s="61"/>
      <c r="R18" s="63"/>
      <c r="S18" s="61"/>
    </row>
    <row r="19" spans="2:19" s="60" customFormat="1" ht="24" x14ac:dyDescent="0.2">
      <c r="B19" s="181"/>
      <c r="C19" s="180" t="s">
        <v>1867</v>
      </c>
      <c r="D19" s="214" t="s">
        <v>1751</v>
      </c>
      <c r="E19" s="215" t="s">
        <v>2268</v>
      </c>
      <c r="F19" s="216" t="s">
        <v>2269</v>
      </c>
      <c r="G19" s="217" t="s">
        <v>2256</v>
      </c>
      <c r="H19" s="257">
        <v>1988.91</v>
      </c>
      <c r="I19" s="270"/>
      <c r="J19" s="270"/>
      <c r="K19" s="271">
        <f t="shared" si="0"/>
        <v>0</v>
      </c>
      <c r="L19" s="270">
        <f t="shared" si="1"/>
        <v>0</v>
      </c>
      <c r="M19" s="270">
        <f t="shared" si="2"/>
        <v>0</v>
      </c>
      <c r="N19" s="271">
        <f t="shared" si="3"/>
        <v>0</v>
      </c>
      <c r="O19" s="270"/>
      <c r="P19" s="270" t="e">
        <f>IF(OR(E19="",G19=0),"",VLOOKUP(E19,#REF!,7,0)*H19)</f>
        <v>#REF!</v>
      </c>
      <c r="Q19" s="61"/>
      <c r="R19" s="63"/>
      <c r="S19" s="61"/>
    </row>
    <row r="20" spans="2:19" s="60" customFormat="1" ht="12" x14ac:dyDescent="0.2">
      <c r="B20" s="181"/>
      <c r="C20" s="180"/>
      <c r="D20" s="214"/>
      <c r="E20" s="215"/>
      <c r="F20" s="216"/>
      <c r="G20" s="217"/>
      <c r="H20" s="257"/>
      <c r="I20" s="257"/>
      <c r="J20" s="257"/>
      <c r="K20" s="257"/>
      <c r="L20" s="257"/>
      <c r="M20" s="257"/>
      <c r="N20" s="257"/>
      <c r="O20" s="258"/>
      <c r="P20" s="258"/>
      <c r="Q20" s="61"/>
      <c r="R20" s="63"/>
      <c r="S20" s="61"/>
    </row>
    <row r="21" spans="2:19" s="60" customFormat="1" ht="12" x14ac:dyDescent="0.2">
      <c r="B21" s="181"/>
      <c r="C21" s="180"/>
      <c r="D21" s="224">
        <v>2</v>
      </c>
      <c r="E21" s="215"/>
      <c r="F21" s="225" t="s">
        <v>2230</v>
      </c>
      <c r="G21" s="217"/>
      <c r="H21" s="257"/>
      <c r="I21" s="257"/>
      <c r="J21" s="257"/>
      <c r="K21" s="257"/>
      <c r="L21" s="257"/>
      <c r="M21" s="257"/>
      <c r="N21" s="257"/>
      <c r="O21" s="258">
        <f>SUM(N21:N29)</f>
        <v>0</v>
      </c>
      <c r="P21" s="258"/>
      <c r="Q21" s="61"/>
      <c r="R21" s="63"/>
      <c r="S21" s="61"/>
    </row>
    <row r="22" spans="2:19" s="60" customFormat="1" ht="24" x14ac:dyDescent="0.2">
      <c r="B22" s="181"/>
      <c r="C22" s="180" t="s">
        <v>1867</v>
      </c>
      <c r="D22" s="214" t="s">
        <v>1752</v>
      </c>
      <c r="E22" s="227">
        <v>83338</v>
      </c>
      <c r="F22" s="228" t="s">
        <v>1881</v>
      </c>
      <c r="G22" s="217" t="s">
        <v>2259</v>
      </c>
      <c r="H22" s="257">
        <v>9259.0499999999993</v>
      </c>
      <c r="I22" s="270"/>
      <c r="J22" s="270"/>
      <c r="K22" s="271">
        <f t="shared" ref="K22:K28" si="4">IF(H22="","",I22+J22)</f>
        <v>0</v>
      </c>
      <c r="L22" s="270">
        <f t="shared" ref="L22:L28" si="5">IF(H22="","",H22*I22)</f>
        <v>0</v>
      </c>
      <c r="M22" s="270">
        <f t="shared" ref="M22:M28" si="6">IF(H22="","",H22*J22)</f>
        <v>0</v>
      </c>
      <c r="N22" s="271">
        <f t="shared" ref="N22:N28" si="7">IF(H22="","",H22*K22)</f>
        <v>0</v>
      </c>
      <c r="O22" s="270"/>
      <c r="P22" s="270" t="e">
        <f>IF(OR(E22="",G22=0),"",VLOOKUP(E22,#REF!,7,0)*H22)</f>
        <v>#REF!</v>
      </c>
      <c r="Q22" s="61"/>
      <c r="R22" s="63"/>
      <c r="S22" s="61"/>
    </row>
    <row r="23" spans="2:19" s="60" customFormat="1" ht="48" x14ac:dyDescent="0.2">
      <c r="B23" s="181"/>
      <c r="C23" s="180" t="s">
        <v>1867</v>
      </c>
      <c r="D23" s="214" t="s">
        <v>1753</v>
      </c>
      <c r="E23" s="100">
        <v>5719</v>
      </c>
      <c r="F23" s="219" t="s">
        <v>1483</v>
      </c>
      <c r="G23" s="217" t="s">
        <v>2259</v>
      </c>
      <c r="H23" s="257">
        <v>299.10000000000002</v>
      </c>
      <c r="I23" s="270"/>
      <c r="J23" s="270"/>
      <c r="K23" s="271">
        <f>IF(H23="","",I23+J23)</f>
        <v>0</v>
      </c>
      <c r="L23" s="270">
        <f>IF(H23="","",H23*I23)</f>
        <v>0</v>
      </c>
      <c r="M23" s="270">
        <f>IF(H23="","",H23*J23)</f>
        <v>0</v>
      </c>
      <c r="N23" s="271">
        <f>IF(H23="","",H23*K23)</f>
        <v>0</v>
      </c>
      <c r="O23" s="270"/>
      <c r="P23" s="270" t="e">
        <f>IF(OR(E23="",G23=0),"",VLOOKUP(E23,#REF!,7,0)*H23)</f>
        <v>#REF!</v>
      </c>
      <c r="Q23" s="61"/>
      <c r="R23" s="63"/>
      <c r="S23" s="61"/>
    </row>
    <row r="24" spans="2:19" s="60" customFormat="1" ht="12" x14ac:dyDescent="0.2">
      <c r="B24" s="181"/>
      <c r="C24" s="180" t="s">
        <v>1867</v>
      </c>
      <c r="D24" s="214" t="s">
        <v>1754</v>
      </c>
      <c r="E24" s="229">
        <v>72843</v>
      </c>
      <c r="F24" s="226" t="s">
        <v>1704</v>
      </c>
      <c r="G24" s="217" t="s">
        <v>1181</v>
      </c>
      <c r="H24" s="257">
        <v>4473.45</v>
      </c>
      <c r="I24" s="270"/>
      <c r="J24" s="270"/>
      <c r="K24" s="271">
        <f t="shared" si="4"/>
        <v>0</v>
      </c>
      <c r="L24" s="270">
        <f t="shared" si="5"/>
        <v>0</v>
      </c>
      <c r="M24" s="270">
        <f t="shared" si="6"/>
        <v>0</v>
      </c>
      <c r="N24" s="271">
        <f t="shared" si="7"/>
        <v>0</v>
      </c>
      <c r="O24" s="270"/>
      <c r="P24" s="270" t="e">
        <f>IF(OR(E24="",G24=0),"",VLOOKUP(E24,#REF!,7,0)*H24)</f>
        <v>#REF!</v>
      </c>
      <c r="Q24" s="61"/>
      <c r="R24" s="63"/>
      <c r="S24" s="61"/>
    </row>
    <row r="25" spans="2:19" s="60" customFormat="1" ht="12" x14ac:dyDescent="0.2">
      <c r="B25" s="181"/>
      <c r="C25" s="180"/>
      <c r="D25" s="214" t="s">
        <v>1755</v>
      </c>
      <c r="E25" s="229"/>
      <c r="F25" s="225" t="s">
        <v>1077</v>
      </c>
      <c r="G25" s="217"/>
      <c r="H25" s="257"/>
      <c r="I25" s="270"/>
      <c r="J25" s="270"/>
      <c r="K25" s="271"/>
      <c r="L25" s="270"/>
      <c r="M25" s="270"/>
      <c r="N25" s="271"/>
      <c r="O25" s="270"/>
      <c r="P25" s="270"/>
      <c r="Q25" s="61"/>
      <c r="R25" s="63"/>
      <c r="S25" s="61"/>
    </row>
    <row r="26" spans="2:19" s="60" customFormat="1" ht="24" x14ac:dyDescent="0.2">
      <c r="B26" s="181"/>
      <c r="C26" s="180" t="s">
        <v>1867</v>
      </c>
      <c r="D26" s="214" t="s">
        <v>2020</v>
      </c>
      <c r="E26" s="215" t="s">
        <v>2276</v>
      </c>
      <c r="F26" s="216" t="s">
        <v>2277</v>
      </c>
      <c r="G26" s="217" t="s">
        <v>2259</v>
      </c>
      <c r="H26" s="257">
        <v>507.5</v>
      </c>
      <c r="I26" s="270"/>
      <c r="J26" s="270"/>
      <c r="K26" s="271">
        <f t="shared" si="4"/>
        <v>0</v>
      </c>
      <c r="L26" s="270">
        <f t="shared" si="5"/>
        <v>0</v>
      </c>
      <c r="M26" s="270">
        <f t="shared" si="6"/>
        <v>0</v>
      </c>
      <c r="N26" s="271">
        <f t="shared" si="7"/>
        <v>0</v>
      </c>
      <c r="O26" s="270"/>
      <c r="P26" s="270" t="e">
        <f>IF(OR(E26="",G26=0),"",VLOOKUP(E26,#REF!,7,0)*H26)</f>
        <v>#REF!</v>
      </c>
      <c r="Q26" s="61"/>
      <c r="R26" s="63"/>
      <c r="S26" s="61"/>
    </row>
    <row r="27" spans="2:19" s="60" customFormat="1" ht="12" x14ac:dyDescent="0.2">
      <c r="B27" s="181"/>
      <c r="C27" s="180" t="s">
        <v>1867</v>
      </c>
      <c r="D27" s="214" t="s">
        <v>1027</v>
      </c>
      <c r="E27" s="215" t="s">
        <v>2233</v>
      </c>
      <c r="F27" s="216" t="s">
        <v>2234</v>
      </c>
      <c r="G27" s="217" t="s">
        <v>2259</v>
      </c>
      <c r="H27" s="257">
        <v>286.63</v>
      </c>
      <c r="I27" s="270"/>
      <c r="J27" s="270"/>
      <c r="K27" s="271">
        <f t="shared" si="4"/>
        <v>0</v>
      </c>
      <c r="L27" s="270">
        <f t="shared" si="5"/>
        <v>0</v>
      </c>
      <c r="M27" s="270">
        <f t="shared" si="6"/>
        <v>0</v>
      </c>
      <c r="N27" s="271">
        <f t="shared" si="7"/>
        <v>0</v>
      </c>
      <c r="O27" s="270"/>
      <c r="P27" s="270" t="e">
        <f>IF(OR(E27="",G27=0),"",VLOOKUP(E27,#REF!,7,0)*H27)</f>
        <v>#REF!</v>
      </c>
      <c r="Q27" s="61"/>
      <c r="R27" s="63"/>
      <c r="S27" s="61"/>
    </row>
    <row r="28" spans="2:19" s="60" customFormat="1" ht="12" x14ac:dyDescent="0.2">
      <c r="B28" s="181"/>
      <c r="C28" s="180" t="s">
        <v>1867</v>
      </c>
      <c r="D28" s="214" t="s">
        <v>1075</v>
      </c>
      <c r="E28" s="229">
        <v>72209</v>
      </c>
      <c r="F28" s="226" t="s">
        <v>1890</v>
      </c>
      <c r="G28" s="217" t="s">
        <v>2259</v>
      </c>
      <c r="H28" s="257">
        <v>1044.44</v>
      </c>
      <c r="I28" s="270"/>
      <c r="J28" s="270"/>
      <c r="K28" s="271">
        <f t="shared" si="4"/>
        <v>0</v>
      </c>
      <c r="L28" s="270">
        <f t="shared" si="5"/>
        <v>0</v>
      </c>
      <c r="M28" s="270">
        <f t="shared" si="6"/>
        <v>0</v>
      </c>
      <c r="N28" s="271">
        <f t="shared" si="7"/>
        <v>0</v>
      </c>
      <c r="O28" s="270"/>
      <c r="P28" s="270" t="e">
        <f>IF(OR(E28="",G28=0),"",VLOOKUP(E28,#REF!,7,0)*H28)</f>
        <v>#REF!</v>
      </c>
      <c r="Q28" s="61"/>
      <c r="R28" s="63"/>
      <c r="S28" s="61"/>
    </row>
    <row r="29" spans="2:19" s="60" customFormat="1" ht="12" x14ac:dyDescent="0.2">
      <c r="B29" s="181"/>
      <c r="C29" s="180" t="s">
        <v>1867</v>
      </c>
      <c r="D29" s="214" t="s">
        <v>1104</v>
      </c>
      <c r="E29" s="215" t="s">
        <v>2233</v>
      </c>
      <c r="F29" s="216" t="s">
        <v>1076</v>
      </c>
      <c r="G29" s="217" t="s">
        <v>2259</v>
      </c>
      <c r="H29" s="257">
        <v>469.83</v>
      </c>
      <c r="I29" s="270"/>
      <c r="J29" s="270"/>
      <c r="K29" s="271">
        <f>IF(H29="","",I29+J29)</f>
        <v>0</v>
      </c>
      <c r="L29" s="270">
        <f>IF(H29="","",H29*I29)</f>
        <v>0</v>
      </c>
      <c r="M29" s="270">
        <f>IF(H29="","",H29*J29)</f>
        <v>0</v>
      </c>
      <c r="N29" s="271">
        <f>IF(H29="","",H29*K29)</f>
        <v>0</v>
      </c>
      <c r="O29" s="270"/>
      <c r="P29" s="270" t="e">
        <f>IF(OR(E29="",G29=0),"",VLOOKUP(E29,#REF!,7,0)*H29)</f>
        <v>#REF!</v>
      </c>
      <c r="Q29" s="61"/>
      <c r="R29" s="63"/>
      <c r="S29" s="61"/>
    </row>
    <row r="30" spans="2:19" s="60" customFormat="1" ht="12" x14ac:dyDescent="0.2">
      <c r="B30" s="181"/>
      <c r="C30" s="180"/>
      <c r="D30" s="214"/>
      <c r="E30" s="215"/>
      <c r="F30" s="216"/>
      <c r="G30" s="217"/>
      <c r="H30" s="257"/>
      <c r="I30" s="270"/>
      <c r="J30" s="270"/>
      <c r="K30" s="271"/>
      <c r="L30" s="270"/>
      <c r="M30" s="270"/>
      <c r="N30" s="271"/>
      <c r="O30" s="270"/>
      <c r="P30" s="270"/>
      <c r="Q30" s="61"/>
      <c r="R30" s="63"/>
      <c r="S30" s="61"/>
    </row>
    <row r="31" spans="2:19" s="60" customFormat="1" ht="12" x14ac:dyDescent="0.2">
      <c r="B31" s="181"/>
      <c r="C31" s="180"/>
      <c r="D31" s="224">
        <v>3</v>
      </c>
      <c r="E31" s="215"/>
      <c r="F31" s="225" t="s">
        <v>2235</v>
      </c>
      <c r="G31" s="217"/>
      <c r="H31" s="257"/>
      <c r="I31" s="257"/>
      <c r="J31" s="257"/>
      <c r="K31" s="257"/>
      <c r="L31" s="257"/>
      <c r="M31" s="257"/>
      <c r="N31" s="257"/>
      <c r="O31" s="258">
        <f>SUM(N31:N39)</f>
        <v>0</v>
      </c>
      <c r="P31" s="258"/>
      <c r="Q31" s="61"/>
      <c r="R31" s="63"/>
      <c r="S31" s="61"/>
    </row>
    <row r="32" spans="2:19" s="60" customFormat="1" ht="24" x14ac:dyDescent="0.2">
      <c r="B32" s="181"/>
      <c r="C32" s="180" t="s">
        <v>1867</v>
      </c>
      <c r="D32" s="214" t="s">
        <v>1756</v>
      </c>
      <c r="E32" s="215" t="s">
        <v>2236</v>
      </c>
      <c r="F32" s="216" t="s">
        <v>2237</v>
      </c>
      <c r="G32" s="217" t="s">
        <v>2256</v>
      </c>
      <c r="H32" s="257">
        <v>1792.15</v>
      </c>
      <c r="I32" s="270"/>
      <c r="J32" s="270"/>
      <c r="K32" s="271">
        <f t="shared" ref="K32:K37" si="8">IF(H32="","",I32+J32)</f>
        <v>0</v>
      </c>
      <c r="L32" s="270">
        <f t="shared" ref="L32:L37" si="9">IF(H32="","",H32*I32)</f>
        <v>0</v>
      </c>
      <c r="M32" s="270">
        <f t="shared" ref="M32:M37" si="10">IF(H32="","",H32*J32)</f>
        <v>0</v>
      </c>
      <c r="N32" s="271">
        <f t="shared" ref="N32:N37" si="11">IF(H32="","",H32*K32)</f>
        <v>0</v>
      </c>
      <c r="O32" s="270"/>
      <c r="P32" s="270" t="e">
        <f>IF(OR(E32="",G32=0),"",VLOOKUP(E32,#REF!,7,0)*H32)</f>
        <v>#REF!</v>
      </c>
      <c r="Q32" s="61"/>
      <c r="R32" s="63"/>
      <c r="S32" s="61"/>
    </row>
    <row r="33" spans="1:49" s="60" customFormat="1" ht="24" x14ac:dyDescent="0.2">
      <c r="B33" s="181"/>
      <c r="C33" s="180" t="s">
        <v>1867</v>
      </c>
      <c r="D33" s="214" t="s">
        <v>1757</v>
      </c>
      <c r="E33" s="215" t="s">
        <v>2182</v>
      </c>
      <c r="F33" s="216" t="s">
        <v>2183</v>
      </c>
      <c r="G33" s="217" t="s">
        <v>2256</v>
      </c>
      <c r="H33" s="257">
        <v>1792.15</v>
      </c>
      <c r="I33" s="270"/>
      <c r="J33" s="270"/>
      <c r="K33" s="271">
        <f t="shared" si="8"/>
        <v>0</v>
      </c>
      <c r="L33" s="270">
        <f t="shared" si="9"/>
        <v>0</v>
      </c>
      <c r="M33" s="270">
        <f t="shared" si="10"/>
        <v>0</v>
      </c>
      <c r="N33" s="271">
        <f t="shared" si="11"/>
        <v>0</v>
      </c>
      <c r="O33" s="270"/>
      <c r="P33" s="270" t="e">
        <f>IF(OR(E33="",G33=0),"",VLOOKUP(E33,#REF!,7,0)*H33)</f>
        <v>#REF!</v>
      </c>
      <c r="Q33" s="61"/>
      <c r="R33" s="63"/>
      <c r="S33" s="61"/>
    </row>
    <row r="34" spans="1:49" s="60" customFormat="1" ht="12" x14ac:dyDescent="0.2">
      <c r="B34" s="181"/>
      <c r="C34" s="180" t="s">
        <v>1867</v>
      </c>
      <c r="D34" s="214" t="s">
        <v>1758</v>
      </c>
      <c r="E34" s="215" t="s">
        <v>2184</v>
      </c>
      <c r="F34" s="216" t="s">
        <v>2185</v>
      </c>
      <c r="G34" s="217" t="s">
        <v>2256</v>
      </c>
      <c r="H34" s="257">
        <v>48.75</v>
      </c>
      <c r="I34" s="270"/>
      <c r="J34" s="270"/>
      <c r="K34" s="271">
        <f t="shared" si="8"/>
        <v>0</v>
      </c>
      <c r="L34" s="270">
        <f t="shared" si="9"/>
        <v>0</v>
      </c>
      <c r="M34" s="270">
        <f t="shared" si="10"/>
        <v>0</v>
      </c>
      <c r="N34" s="271">
        <f t="shared" si="11"/>
        <v>0</v>
      </c>
      <c r="O34" s="270"/>
      <c r="P34" s="270" t="e">
        <f>IF(OR(E34="",G34=0),"",VLOOKUP(E34,#REF!,7,0)*H34)</f>
        <v>#REF!</v>
      </c>
      <c r="Q34" s="61"/>
      <c r="R34" s="63"/>
      <c r="S34" s="61"/>
    </row>
    <row r="35" spans="1:49" s="60" customFormat="1" ht="24" x14ac:dyDescent="0.2">
      <c r="B35" s="181"/>
      <c r="C35" s="180" t="s">
        <v>1867</v>
      </c>
      <c r="D35" s="214" t="s">
        <v>1759</v>
      </c>
      <c r="E35" s="215" t="s">
        <v>2186</v>
      </c>
      <c r="F35" s="216" t="s">
        <v>2187</v>
      </c>
      <c r="G35" s="217" t="s">
        <v>2258</v>
      </c>
      <c r="H35" s="257">
        <v>107.3</v>
      </c>
      <c r="I35" s="270"/>
      <c r="J35" s="270"/>
      <c r="K35" s="271">
        <f t="shared" si="8"/>
        <v>0</v>
      </c>
      <c r="L35" s="270">
        <f t="shared" si="9"/>
        <v>0</v>
      </c>
      <c r="M35" s="270">
        <f t="shared" si="10"/>
        <v>0</v>
      </c>
      <c r="N35" s="271">
        <f t="shared" si="11"/>
        <v>0</v>
      </c>
      <c r="O35" s="270"/>
      <c r="P35" s="270" t="e">
        <f>IF(OR(E35="",G35=0),"",VLOOKUP(E35,#REF!,7,0)*H35)</f>
        <v>#REF!</v>
      </c>
      <c r="Q35" s="61"/>
      <c r="R35" s="63"/>
      <c r="S35" s="61"/>
    </row>
    <row r="36" spans="1:49" s="60" customFormat="1" ht="12" x14ac:dyDescent="0.2">
      <c r="B36" s="181"/>
      <c r="C36" s="180" t="s">
        <v>1867</v>
      </c>
      <c r="D36" s="214" t="s">
        <v>1761</v>
      </c>
      <c r="E36" s="215">
        <v>72105</v>
      </c>
      <c r="F36" s="226" t="s">
        <v>1760</v>
      </c>
      <c r="G36" s="217" t="s">
        <v>2258</v>
      </c>
      <c r="H36" s="257">
        <v>360.6</v>
      </c>
      <c r="I36" s="270"/>
      <c r="J36" s="270"/>
      <c r="K36" s="271">
        <f t="shared" si="8"/>
        <v>0</v>
      </c>
      <c r="L36" s="270">
        <f t="shared" si="9"/>
        <v>0</v>
      </c>
      <c r="M36" s="270">
        <f t="shared" si="10"/>
        <v>0</v>
      </c>
      <c r="N36" s="271">
        <f t="shared" si="11"/>
        <v>0</v>
      </c>
      <c r="O36" s="270"/>
      <c r="P36" s="270" t="e">
        <f>IF(OR(E36="",G36=0),"",VLOOKUP(E36,#REF!,7,0)*H36)</f>
        <v>#REF!</v>
      </c>
      <c r="Q36" s="61"/>
      <c r="R36" s="63"/>
      <c r="S36" s="61"/>
    </row>
    <row r="37" spans="1:49" s="60" customFormat="1" ht="24" x14ac:dyDescent="0.2">
      <c r="B37" s="181"/>
      <c r="C37" s="180" t="s">
        <v>1867</v>
      </c>
      <c r="D37" s="214" t="s">
        <v>2021</v>
      </c>
      <c r="E37" s="215">
        <v>72108</v>
      </c>
      <c r="F37" s="226" t="s">
        <v>1762</v>
      </c>
      <c r="G37" s="217" t="s">
        <v>2258</v>
      </c>
      <c r="H37" s="257">
        <v>941.25</v>
      </c>
      <c r="I37" s="270"/>
      <c r="J37" s="270"/>
      <c r="K37" s="271">
        <f t="shared" si="8"/>
        <v>0</v>
      </c>
      <c r="L37" s="270">
        <f t="shared" si="9"/>
        <v>0</v>
      </c>
      <c r="M37" s="270">
        <f t="shared" si="10"/>
        <v>0</v>
      </c>
      <c r="N37" s="271">
        <f t="shared" si="11"/>
        <v>0</v>
      </c>
      <c r="O37" s="270"/>
      <c r="P37" s="270" t="e">
        <f>IF(OR(E37="",G37=0),"",VLOOKUP(E37,#REF!,7,0)*H37)</f>
        <v>#REF!</v>
      </c>
      <c r="Q37" s="61"/>
      <c r="R37" s="63"/>
      <c r="S37" s="61"/>
    </row>
    <row r="38" spans="1:49" s="60" customFormat="1" ht="12" x14ac:dyDescent="0.2">
      <c r="A38" s="61"/>
      <c r="B38" s="181"/>
      <c r="C38" s="180" t="s">
        <v>1766</v>
      </c>
      <c r="D38" s="214" t="s">
        <v>1517</v>
      </c>
      <c r="E38" s="215">
        <v>90554</v>
      </c>
      <c r="F38" s="226" t="s">
        <v>1705</v>
      </c>
      <c r="G38" s="217" t="s">
        <v>2282</v>
      </c>
      <c r="H38" s="257">
        <v>1846.33</v>
      </c>
      <c r="I38" s="270"/>
      <c r="J38" s="270"/>
      <c r="K38" s="257">
        <f>IF(H38="","",I38+J38)</f>
        <v>0</v>
      </c>
      <c r="L38" s="257">
        <f>IF(H38="","",H38*I38)</f>
        <v>0</v>
      </c>
      <c r="M38" s="257">
        <f>IF(H38="","",H38*J38)</f>
        <v>0</v>
      </c>
      <c r="N38" s="257">
        <f>IF(H38="","",H38*K38)</f>
        <v>0</v>
      </c>
      <c r="O38" s="258"/>
      <c r="P38" s="270" t="e">
        <f>IF(OR(E38="",G38=0),"",VLOOKUP(E38,#REF!,10,0)*H38)</f>
        <v>#REF!</v>
      </c>
      <c r="Q38" s="61"/>
      <c r="R38" s="63"/>
      <c r="S38" s="61"/>
    </row>
    <row r="39" spans="1:49" s="60" customFormat="1" ht="24" x14ac:dyDescent="0.2">
      <c r="A39" s="61"/>
      <c r="B39" s="181"/>
      <c r="C39" s="180" t="s">
        <v>1766</v>
      </c>
      <c r="D39" s="214">
        <v>3.8</v>
      </c>
      <c r="E39" s="215">
        <v>90716</v>
      </c>
      <c r="F39" s="226" t="s">
        <v>1126</v>
      </c>
      <c r="G39" s="217" t="s">
        <v>2256</v>
      </c>
      <c r="H39" s="257">
        <v>49.4</v>
      </c>
      <c r="I39" s="270"/>
      <c r="J39" s="270"/>
      <c r="K39" s="257">
        <f>IF(H39="","",I39+J39)</f>
        <v>0</v>
      </c>
      <c r="L39" s="257">
        <f>IF(H39="","",H39*I39)</f>
        <v>0</v>
      </c>
      <c r="M39" s="257">
        <f>IF(H39="","",H39*J39)</f>
        <v>0</v>
      </c>
      <c r="N39" s="257">
        <f>IF(H39="","",H39*K39)</f>
        <v>0</v>
      </c>
      <c r="O39" s="258"/>
      <c r="P39" s="270" t="e">
        <f>IF(OR(E39="",G39=0),"",VLOOKUP(E39,#REF!,10,0)*H39)</f>
        <v>#REF!</v>
      </c>
      <c r="Q39" s="61"/>
      <c r="R39" s="63"/>
      <c r="S39" s="61"/>
    </row>
    <row r="40" spans="1:49" s="64" customFormat="1" ht="12" x14ac:dyDescent="0.2">
      <c r="A40" s="60"/>
      <c r="B40" s="181"/>
      <c r="C40" s="180"/>
      <c r="D40" s="214"/>
      <c r="E40" s="215"/>
      <c r="F40" s="230"/>
      <c r="G40" s="217"/>
      <c r="H40" s="257"/>
      <c r="I40" s="257"/>
      <c r="J40" s="257"/>
      <c r="K40" s="257"/>
      <c r="L40" s="257"/>
      <c r="M40" s="257"/>
      <c r="N40" s="257"/>
      <c r="O40" s="258"/>
      <c r="P40" s="258"/>
      <c r="Q40" s="61"/>
      <c r="R40" s="63"/>
      <c r="S40" s="61"/>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row>
    <row r="41" spans="1:49" s="60" customFormat="1" ht="12" x14ac:dyDescent="0.2">
      <c r="B41" s="181"/>
      <c r="C41" s="180"/>
      <c r="D41" s="224">
        <v>4</v>
      </c>
      <c r="E41" s="215"/>
      <c r="F41" s="225" t="s">
        <v>1763</v>
      </c>
      <c r="G41" s="217"/>
      <c r="H41" s="257"/>
      <c r="I41" s="257"/>
      <c r="J41" s="257"/>
      <c r="K41" s="257"/>
      <c r="L41" s="257"/>
      <c r="M41" s="257"/>
      <c r="N41" s="257"/>
      <c r="O41" s="258">
        <f>SUM(N41:N60)</f>
        <v>0</v>
      </c>
      <c r="P41" s="258"/>
      <c r="Q41" s="61"/>
      <c r="R41" s="63"/>
      <c r="S41" s="61"/>
    </row>
    <row r="42" spans="1:49" s="60" customFormat="1" ht="12" x14ac:dyDescent="0.2">
      <c r="B42" s="181"/>
      <c r="C42" s="180"/>
      <c r="D42" s="214" t="s">
        <v>1764</v>
      </c>
      <c r="E42" s="227"/>
      <c r="F42" s="225" t="s">
        <v>1765</v>
      </c>
      <c r="G42" s="217"/>
      <c r="H42" s="257"/>
      <c r="I42" s="257"/>
      <c r="J42" s="257"/>
      <c r="K42" s="257"/>
      <c r="L42" s="257"/>
      <c r="M42" s="257"/>
      <c r="N42" s="257"/>
      <c r="O42" s="258"/>
      <c r="P42" s="258"/>
      <c r="Q42" s="61"/>
      <c r="R42" s="63"/>
      <c r="S42" s="61"/>
    </row>
    <row r="43" spans="1:49" s="60" customFormat="1" ht="12" x14ac:dyDescent="0.2">
      <c r="B43" s="181"/>
      <c r="C43" s="180" t="s">
        <v>1766</v>
      </c>
      <c r="D43" s="214" t="s">
        <v>1669</v>
      </c>
      <c r="E43" s="215">
        <v>90684</v>
      </c>
      <c r="F43" s="231" t="s">
        <v>1031</v>
      </c>
      <c r="G43" s="217" t="s">
        <v>2258</v>
      </c>
      <c r="H43" s="275">
        <v>90</v>
      </c>
      <c r="I43" s="270"/>
      <c r="J43" s="270"/>
      <c r="K43" s="257">
        <f>IF(H43="","",I43+J43)</f>
        <v>0</v>
      </c>
      <c r="L43" s="257">
        <f>IF(H43="","",H43*I43)</f>
        <v>0</v>
      </c>
      <c r="M43" s="257">
        <f>IF(H43="","",H43*J43)</f>
        <v>0</v>
      </c>
      <c r="N43" s="257">
        <f>IF(H43="","",H43*K43)</f>
        <v>0</v>
      </c>
      <c r="O43" s="258"/>
      <c r="P43" s="270" t="e">
        <f>IF(OR(E43="",G43=0),"",VLOOKUP(E43,#REF!,10,0)*H43)</f>
        <v>#REF!</v>
      </c>
      <c r="Q43" s="61"/>
      <c r="R43" s="63"/>
      <c r="S43" s="61"/>
    </row>
    <row r="44" spans="1:49" s="60" customFormat="1" ht="12" x14ac:dyDescent="0.2">
      <c r="B44" s="181"/>
      <c r="C44" s="180" t="s">
        <v>1766</v>
      </c>
      <c r="D44" s="214" t="s">
        <v>1767</v>
      </c>
      <c r="E44" s="215">
        <v>90685</v>
      </c>
      <c r="F44" s="231" t="s">
        <v>1032</v>
      </c>
      <c r="G44" s="217" t="s">
        <v>2258</v>
      </c>
      <c r="H44" s="275">
        <v>3700</v>
      </c>
      <c r="I44" s="270"/>
      <c r="J44" s="270"/>
      <c r="K44" s="257">
        <f>IF(H44="","",I44+J44)</f>
        <v>0</v>
      </c>
      <c r="L44" s="257">
        <f>IF(H44="","",H44*I44)</f>
        <v>0</v>
      </c>
      <c r="M44" s="257">
        <f>IF(H44="","",H44*J44)</f>
        <v>0</v>
      </c>
      <c r="N44" s="257">
        <f>IF(H44="","",H44*K44)</f>
        <v>0</v>
      </c>
      <c r="O44" s="258"/>
      <c r="P44" s="270" t="e">
        <f>IF(OR(E44="",G44=0),"",VLOOKUP(E44,#REF!,10,0)*H44)</f>
        <v>#REF!</v>
      </c>
      <c r="Q44" s="61"/>
      <c r="R44" s="63"/>
      <c r="S44" s="61"/>
    </row>
    <row r="45" spans="1:49" s="60" customFormat="1" ht="12" x14ac:dyDescent="0.2">
      <c r="B45" s="181"/>
      <c r="C45" s="180" t="s">
        <v>1766</v>
      </c>
      <c r="D45" s="214" t="s">
        <v>2022</v>
      </c>
      <c r="E45" s="215">
        <v>90686</v>
      </c>
      <c r="F45" s="231" t="s">
        <v>1033</v>
      </c>
      <c r="G45" s="217" t="s">
        <v>2258</v>
      </c>
      <c r="H45" s="275">
        <v>3369.5</v>
      </c>
      <c r="I45" s="270"/>
      <c r="J45" s="270"/>
      <c r="K45" s="257">
        <f>IF(H45="","",I45+J45)</f>
        <v>0</v>
      </c>
      <c r="L45" s="257">
        <f>IF(H45="","",H45*I45)</f>
        <v>0</v>
      </c>
      <c r="M45" s="257">
        <f>IF(H45="","",H45*J45)</f>
        <v>0</v>
      </c>
      <c r="N45" s="257">
        <f>IF(H45="","",H45*K45)</f>
        <v>0</v>
      </c>
      <c r="O45" s="258"/>
      <c r="P45" s="270" t="e">
        <f>IF(OR(E45="",G45=0),"",VLOOKUP(E45,#REF!,10,0)*H45)</f>
        <v>#REF!</v>
      </c>
      <c r="Q45" s="61"/>
      <c r="R45" s="63"/>
      <c r="S45" s="61"/>
    </row>
    <row r="46" spans="1:49" s="60" customFormat="1" ht="12" x14ac:dyDescent="0.2">
      <c r="B46" s="181"/>
      <c r="C46" s="180" t="s">
        <v>1766</v>
      </c>
      <c r="D46" s="214" t="s">
        <v>2023</v>
      </c>
      <c r="E46" s="215">
        <v>90687</v>
      </c>
      <c r="F46" s="231" t="s">
        <v>1034</v>
      </c>
      <c r="G46" s="217" t="s">
        <v>2258</v>
      </c>
      <c r="H46" s="275">
        <v>476</v>
      </c>
      <c r="I46" s="270"/>
      <c r="J46" s="270"/>
      <c r="K46" s="257">
        <f>IF(H46="","",I46+J46)</f>
        <v>0</v>
      </c>
      <c r="L46" s="257">
        <f>IF(H46="","",H46*I46)</f>
        <v>0</v>
      </c>
      <c r="M46" s="257">
        <f>IF(H46="","",H46*J46)</f>
        <v>0</v>
      </c>
      <c r="N46" s="257">
        <f>IF(H46="","",H46*K46)</f>
        <v>0</v>
      </c>
      <c r="O46" s="258"/>
      <c r="P46" s="270" t="e">
        <f>IF(OR(E46="",G46=0),"",VLOOKUP(E46,#REF!,10,0)*H46)</f>
        <v>#REF!</v>
      </c>
      <c r="Q46" s="61"/>
      <c r="R46" s="63"/>
      <c r="S46" s="61"/>
    </row>
    <row r="47" spans="1:49" s="60" customFormat="1" ht="12" x14ac:dyDescent="0.2">
      <c r="B47" s="181"/>
      <c r="C47" s="180" t="s">
        <v>1867</v>
      </c>
      <c r="D47" s="214" t="s">
        <v>1768</v>
      </c>
      <c r="E47" s="229" t="s">
        <v>2283</v>
      </c>
      <c r="F47" s="216" t="s">
        <v>2284</v>
      </c>
      <c r="G47" s="217" t="s">
        <v>2259</v>
      </c>
      <c r="H47" s="275">
        <v>17.3</v>
      </c>
      <c r="I47" s="270"/>
      <c r="J47" s="270"/>
      <c r="K47" s="271">
        <f t="shared" ref="K47:K52" si="12">IF(H47="","",I47+J47)</f>
        <v>0</v>
      </c>
      <c r="L47" s="270">
        <f t="shared" ref="L47:L52" si="13">IF(H47="","",H47*I47)</f>
        <v>0</v>
      </c>
      <c r="M47" s="270">
        <f t="shared" ref="M47:M52" si="14">IF(H47="","",H47*J47)</f>
        <v>0</v>
      </c>
      <c r="N47" s="271">
        <f t="shared" ref="N47:N52" si="15">IF(H47="","",H47*K47)</f>
        <v>0</v>
      </c>
      <c r="O47" s="270"/>
      <c r="P47" s="270" t="e">
        <f>IF(OR(E47="",G47=0),"",VLOOKUP(E47,#REF!,7,0)*H47)</f>
        <v>#REF!</v>
      </c>
      <c r="Q47" s="61"/>
      <c r="R47" s="63"/>
      <c r="S47" s="61"/>
    </row>
    <row r="48" spans="1:49" s="60" customFormat="1" ht="12" x14ac:dyDescent="0.2">
      <c r="B48" s="181"/>
      <c r="C48" s="180" t="s">
        <v>1867</v>
      </c>
      <c r="D48" s="214" t="s">
        <v>1769</v>
      </c>
      <c r="E48" s="215">
        <v>5651</v>
      </c>
      <c r="F48" s="216" t="s">
        <v>2285</v>
      </c>
      <c r="G48" s="217" t="s">
        <v>2256</v>
      </c>
      <c r="H48" s="275">
        <v>2625.56</v>
      </c>
      <c r="I48" s="270"/>
      <c r="J48" s="270"/>
      <c r="K48" s="271">
        <f t="shared" si="12"/>
        <v>0</v>
      </c>
      <c r="L48" s="270">
        <f t="shared" si="13"/>
        <v>0</v>
      </c>
      <c r="M48" s="270">
        <f t="shared" si="14"/>
        <v>0</v>
      </c>
      <c r="N48" s="271">
        <f t="shared" si="15"/>
        <v>0</v>
      </c>
      <c r="O48" s="270"/>
      <c r="P48" s="270" t="e">
        <f>IF(OR(E48="",G48=0),"",VLOOKUP(E48,#REF!,7,0)*H48)</f>
        <v>#REF!</v>
      </c>
      <c r="Q48" s="61"/>
      <c r="R48" s="63"/>
      <c r="S48" s="61"/>
    </row>
    <row r="49" spans="1:19" s="60" customFormat="1" ht="24" x14ac:dyDescent="0.2">
      <c r="B49" s="181"/>
      <c r="C49" s="180" t="s">
        <v>1867</v>
      </c>
      <c r="D49" s="214" t="s">
        <v>1770</v>
      </c>
      <c r="E49" s="215" t="s">
        <v>2292</v>
      </c>
      <c r="F49" s="216" t="s">
        <v>2293</v>
      </c>
      <c r="G49" s="217" t="s">
        <v>2259</v>
      </c>
      <c r="H49" s="275">
        <v>616.82000000000005</v>
      </c>
      <c r="I49" s="270"/>
      <c r="J49" s="270"/>
      <c r="K49" s="271">
        <f t="shared" si="12"/>
        <v>0</v>
      </c>
      <c r="L49" s="270">
        <f t="shared" si="13"/>
        <v>0</v>
      </c>
      <c r="M49" s="270">
        <f t="shared" si="14"/>
        <v>0</v>
      </c>
      <c r="N49" s="271">
        <f t="shared" si="15"/>
        <v>0</v>
      </c>
      <c r="O49" s="270"/>
      <c r="P49" s="270" t="e">
        <f>IF(OR(E49="",G49=0),"",VLOOKUP(E49,#REF!,7,0)*H49)</f>
        <v>#REF!</v>
      </c>
      <c r="Q49" s="61"/>
      <c r="R49" s="63"/>
      <c r="S49" s="61"/>
    </row>
    <row r="50" spans="1:19" s="60" customFormat="1" ht="24" x14ac:dyDescent="0.2">
      <c r="B50" s="181"/>
      <c r="C50" s="180" t="s">
        <v>1867</v>
      </c>
      <c r="D50" s="214" t="s">
        <v>1771</v>
      </c>
      <c r="E50" s="215" t="s">
        <v>2288</v>
      </c>
      <c r="F50" s="216" t="s">
        <v>2289</v>
      </c>
      <c r="G50" s="217" t="s">
        <v>2282</v>
      </c>
      <c r="H50" s="275">
        <v>10648</v>
      </c>
      <c r="I50" s="270"/>
      <c r="J50" s="270"/>
      <c r="K50" s="271">
        <f t="shared" si="12"/>
        <v>0</v>
      </c>
      <c r="L50" s="270">
        <f t="shared" si="13"/>
        <v>0</v>
      </c>
      <c r="M50" s="270">
        <f t="shared" si="14"/>
        <v>0</v>
      </c>
      <c r="N50" s="271">
        <f t="shared" si="15"/>
        <v>0</v>
      </c>
      <c r="O50" s="270"/>
      <c r="P50" s="270" t="e">
        <f>IF(OR(E50="",G50=0),"",VLOOKUP(E50,#REF!,7,0)*H50)</f>
        <v>#REF!</v>
      </c>
      <c r="Q50" s="61"/>
      <c r="R50" s="63"/>
      <c r="S50" s="61"/>
    </row>
    <row r="51" spans="1:19" s="60" customFormat="1" ht="24" x14ac:dyDescent="0.2">
      <c r="B51" s="181"/>
      <c r="C51" s="180" t="s">
        <v>1867</v>
      </c>
      <c r="D51" s="214" t="s">
        <v>1772</v>
      </c>
      <c r="E51" s="215" t="s">
        <v>2290</v>
      </c>
      <c r="F51" s="216" t="s">
        <v>2291</v>
      </c>
      <c r="G51" s="217" t="s">
        <v>2282</v>
      </c>
      <c r="H51" s="275">
        <v>23573</v>
      </c>
      <c r="I51" s="270"/>
      <c r="J51" s="270"/>
      <c r="K51" s="271">
        <f t="shared" si="12"/>
        <v>0</v>
      </c>
      <c r="L51" s="270">
        <f t="shared" si="13"/>
        <v>0</v>
      </c>
      <c r="M51" s="270">
        <f t="shared" si="14"/>
        <v>0</v>
      </c>
      <c r="N51" s="271">
        <f t="shared" si="15"/>
        <v>0</v>
      </c>
      <c r="O51" s="270"/>
      <c r="P51" s="270" t="e">
        <f>IF(OR(E51="",G51=0),"",VLOOKUP(E51,#REF!,7,0)*H51)</f>
        <v>#REF!</v>
      </c>
      <c r="Q51" s="61"/>
      <c r="R51" s="63"/>
      <c r="S51" s="61"/>
    </row>
    <row r="52" spans="1:19" s="60" customFormat="1" ht="24" x14ac:dyDescent="0.2">
      <c r="B52" s="181"/>
      <c r="C52" s="180" t="s">
        <v>1867</v>
      </c>
      <c r="D52" s="214" t="s">
        <v>1773</v>
      </c>
      <c r="E52" s="215" t="s">
        <v>2286</v>
      </c>
      <c r="F52" s="216" t="s">
        <v>2287</v>
      </c>
      <c r="G52" s="217" t="s">
        <v>2282</v>
      </c>
      <c r="H52" s="275">
        <v>2175</v>
      </c>
      <c r="I52" s="270"/>
      <c r="J52" s="270"/>
      <c r="K52" s="271">
        <f t="shared" si="12"/>
        <v>0</v>
      </c>
      <c r="L52" s="270">
        <f t="shared" si="13"/>
        <v>0</v>
      </c>
      <c r="M52" s="270">
        <f t="shared" si="14"/>
        <v>0</v>
      </c>
      <c r="N52" s="271">
        <f t="shared" si="15"/>
        <v>0</v>
      </c>
      <c r="O52" s="270"/>
      <c r="P52" s="270" t="e">
        <f>IF(OR(E52="",G52=0),"",VLOOKUP(E52,#REF!,7,0)*H52)</f>
        <v>#REF!</v>
      </c>
      <c r="Q52" s="61"/>
      <c r="R52" s="63"/>
      <c r="S52" s="61"/>
    </row>
    <row r="53" spans="1:19" s="60" customFormat="1" ht="12" x14ac:dyDescent="0.2">
      <c r="B53" s="181"/>
      <c r="C53" s="180"/>
      <c r="D53" s="214" t="s">
        <v>1774</v>
      </c>
      <c r="E53" s="215"/>
      <c r="F53" s="225" t="s">
        <v>1776</v>
      </c>
      <c r="G53" s="217"/>
      <c r="H53" s="275"/>
      <c r="I53" s="257"/>
      <c r="J53" s="257"/>
      <c r="K53" s="257"/>
      <c r="L53" s="257"/>
      <c r="M53" s="257"/>
      <c r="N53" s="257"/>
      <c r="O53" s="258"/>
      <c r="P53" s="258"/>
      <c r="Q53" s="61"/>
      <c r="R53" s="63"/>
      <c r="S53" s="61"/>
    </row>
    <row r="54" spans="1:19" s="60" customFormat="1" ht="36" x14ac:dyDescent="0.2">
      <c r="B54" s="181"/>
      <c r="C54" s="180" t="s">
        <v>1867</v>
      </c>
      <c r="D54" s="214" t="s">
        <v>1775</v>
      </c>
      <c r="E54" s="215">
        <v>84214</v>
      </c>
      <c r="F54" s="216" t="s">
        <v>1484</v>
      </c>
      <c r="G54" s="217" t="s">
        <v>2256</v>
      </c>
      <c r="H54" s="275">
        <v>4898.1000000000004</v>
      </c>
      <c r="I54" s="270"/>
      <c r="J54" s="270"/>
      <c r="K54" s="271">
        <f t="shared" ref="K54:K59" si="16">IF(H54="","",I54+J54)</f>
        <v>0</v>
      </c>
      <c r="L54" s="270">
        <f t="shared" ref="L54:L59" si="17">IF(H54="","",H54*I54)</f>
        <v>0</v>
      </c>
      <c r="M54" s="270">
        <f t="shared" ref="M54:M59" si="18">IF(H54="","",H54*J54)</f>
        <v>0</v>
      </c>
      <c r="N54" s="271">
        <f t="shared" ref="N54:N59" si="19">IF(H54="","",H54*K54)</f>
        <v>0</v>
      </c>
      <c r="O54" s="270"/>
      <c r="P54" s="270" t="e">
        <f>IF(OR(E54="",G54=0),"",VLOOKUP(E54,#REF!,7,0)*H54)</f>
        <v>#REF!</v>
      </c>
      <c r="Q54" s="61"/>
      <c r="R54" s="63"/>
      <c r="S54" s="61"/>
    </row>
    <row r="55" spans="1:19" s="60" customFormat="1" ht="24" x14ac:dyDescent="0.2">
      <c r="B55" s="181"/>
      <c r="C55" s="180" t="s">
        <v>1867</v>
      </c>
      <c r="D55" s="214" t="s">
        <v>1777</v>
      </c>
      <c r="E55" s="215" t="s">
        <v>2288</v>
      </c>
      <c r="F55" s="216" t="s">
        <v>2289</v>
      </c>
      <c r="G55" s="217" t="s">
        <v>2282</v>
      </c>
      <c r="H55" s="275">
        <v>6339</v>
      </c>
      <c r="I55" s="270"/>
      <c r="J55" s="270"/>
      <c r="K55" s="271">
        <f t="shared" si="16"/>
        <v>0</v>
      </c>
      <c r="L55" s="270">
        <f t="shared" si="17"/>
        <v>0</v>
      </c>
      <c r="M55" s="270">
        <f t="shared" si="18"/>
        <v>0</v>
      </c>
      <c r="N55" s="271">
        <f t="shared" si="19"/>
        <v>0</v>
      </c>
      <c r="O55" s="270"/>
      <c r="P55" s="270" t="e">
        <f>IF(OR(E55="",G55=0),"",VLOOKUP(E55,#REF!,7,0)*H55)</f>
        <v>#REF!</v>
      </c>
      <c r="Q55" s="61"/>
      <c r="R55" s="63"/>
      <c r="S55" s="61"/>
    </row>
    <row r="56" spans="1:19" s="60" customFormat="1" ht="24" x14ac:dyDescent="0.2">
      <c r="B56" s="181"/>
      <c r="C56" s="180" t="s">
        <v>1867</v>
      </c>
      <c r="D56" s="214" t="s">
        <v>1778</v>
      </c>
      <c r="E56" s="215" t="s">
        <v>2290</v>
      </c>
      <c r="F56" s="216" t="s">
        <v>2291</v>
      </c>
      <c r="G56" s="217" t="s">
        <v>2282</v>
      </c>
      <c r="H56" s="275">
        <v>27503</v>
      </c>
      <c r="I56" s="270"/>
      <c r="J56" s="270"/>
      <c r="K56" s="271">
        <f t="shared" si="16"/>
        <v>0</v>
      </c>
      <c r="L56" s="270">
        <f t="shared" si="17"/>
        <v>0</v>
      </c>
      <c r="M56" s="270">
        <f t="shared" si="18"/>
        <v>0</v>
      </c>
      <c r="N56" s="271">
        <f t="shared" si="19"/>
        <v>0</v>
      </c>
      <c r="O56" s="270"/>
      <c r="P56" s="270" t="e">
        <f>IF(OR(E56="",G56=0),"",VLOOKUP(E56,#REF!,7,0)*H56)</f>
        <v>#REF!</v>
      </c>
      <c r="Q56" s="61"/>
      <c r="R56" s="63"/>
      <c r="S56" s="61"/>
    </row>
    <row r="57" spans="1:19" s="60" customFormat="1" ht="24" x14ac:dyDescent="0.2">
      <c r="B57" s="181"/>
      <c r="C57" s="180" t="s">
        <v>1867</v>
      </c>
      <c r="D57" s="214" t="s">
        <v>1779</v>
      </c>
      <c r="E57" s="215" t="s">
        <v>2286</v>
      </c>
      <c r="F57" s="216" t="s">
        <v>2287</v>
      </c>
      <c r="G57" s="217" t="s">
        <v>2282</v>
      </c>
      <c r="H57" s="275">
        <v>4985</v>
      </c>
      <c r="I57" s="270"/>
      <c r="J57" s="270"/>
      <c r="K57" s="271">
        <f t="shared" si="16"/>
        <v>0</v>
      </c>
      <c r="L57" s="270">
        <f t="shared" si="17"/>
        <v>0</v>
      </c>
      <c r="M57" s="270">
        <f t="shared" si="18"/>
        <v>0</v>
      </c>
      <c r="N57" s="271">
        <f t="shared" si="19"/>
        <v>0</v>
      </c>
      <c r="O57" s="270"/>
      <c r="P57" s="270" t="e">
        <f>IF(OR(E57="",G57=0),"",VLOOKUP(E57,#REF!,7,0)*H57)</f>
        <v>#REF!</v>
      </c>
      <c r="Q57" s="61"/>
      <c r="R57" s="63"/>
      <c r="S57" s="61"/>
    </row>
    <row r="58" spans="1:19" s="60" customFormat="1" ht="24" x14ac:dyDescent="0.2">
      <c r="B58" s="181"/>
      <c r="C58" s="180" t="s">
        <v>1867</v>
      </c>
      <c r="D58" s="214" t="s">
        <v>1028</v>
      </c>
      <c r="E58" s="215" t="s">
        <v>2292</v>
      </c>
      <c r="F58" s="216" t="s">
        <v>2293</v>
      </c>
      <c r="G58" s="217" t="s">
        <v>2259</v>
      </c>
      <c r="H58" s="275">
        <v>375.54</v>
      </c>
      <c r="I58" s="270"/>
      <c r="J58" s="270"/>
      <c r="K58" s="271">
        <f t="shared" si="16"/>
        <v>0</v>
      </c>
      <c r="L58" s="270">
        <f t="shared" si="17"/>
        <v>0</v>
      </c>
      <c r="M58" s="270">
        <f t="shared" si="18"/>
        <v>0</v>
      </c>
      <c r="N58" s="271">
        <f t="shared" si="19"/>
        <v>0</v>
      </c>
      <c r="O58" s="270"/>
      <c r="P58" s="270" t="e">
        <f>IF(OR(E58="",G58=0),"",VLOOKUP(E58,#REF!,7,0)*H58)</f>
        <v>#REF!</v>
      </c>
      <c r="Q58" s="61"/>
      <c r="R58" s="63"/>
      <c r="S58" s="61"/>
    </row>
    <row r="59" spans="1:19" s="60" customFormat="1" ht="24" x14ac:dyDescent="0.2">
      <c r="A59" s="61"/>
      <c r="B59" s="181"/>
      <c r="C59" s="180" t="s">
        <v>1766</v>
      </c>
      <c r="D59" s="214" t="s">
        <v>1029</v>
      </c>
      <c r="E59" s="215">
        <v>90003</v>
      </c>
      <c r="F59" s="232" t="s">
        <v>2024</v>
      </c>
      <c r="G59" s="217" t="s">
        <v>2256</v>
      </c>
      <c r="H59" s="275">
        <v>3466.34</v>
      </c>
      <c r="I59" s="270"/>
      <c r="J59" s="270"/>
      <c r="K59" s="257">
        <f t="shared" si="16"/>
        <v>0</v>
      </c>
      <c r="L59" s="257">
        <f t="shared" si="17"/>
        <v>0</v>
      </c>
      <c r="M59" s="257">
        <f t="shared" si="18"/>
        <v>0</v>
      </c>
      <c r="N59" s="257">
        <f t="shared" si="19"/>
        <v>0</v>
      </c>
      <c r="O59" s="258"/>
      <c r="P59" s="270" t="e">
        <f>IF(OR(E59="",G59=0),"",VLOOKUP(E59,#REF!,10,0)*H59)</f>
        <v>#REF!</v>
      </c>
      <c r="Q59" s="61"/>
      <c r="R59" s="63"/>
      <c r="S59" s="61"/>
    </row>
    <row r="60" spans="1:19" s="60" customFormat="1" ht="24" x14ac:dyDescent="0.2">
      <c r="B60" s="181"/>
      <c r="C60" s="180" t="s">
        <v>1867</v>
      </c>
      <c r="D60" s="214" t="s">
        <v>1030</v>
      </c>
      <c r="E60" s="215" t="s">
        <v>2231</v>
      </c>
      <c r="F60" s="216" t="s">
        <v>1486</v>
      </c>
      <c r="G60" s="217" t="s">
        <v>2258</v>
      </c>
      <c r="H60" s="275">
        <v>1279</v>
      </c>
      <c r="I60" s="270"/>
      <c r="J60" s="270"/>
      <c r="K60" s="271">
        <f>IF(H60="","",I60+J60)</f>
        <v>0</v>
      </c>
      <c r="L60" s="270">
        <f>IF(H60="","",H60*I60)</f>
        <v>0</v>
      </c>
      <c r="M60" s="270">
        <f>IF(H60="","",H60*J60)</f>
        <v>0</v>
      </c>
      <c r="N60" s="271">
        <f>IF(H60="","",H60*K60)</f>
        <v>0</v>
      </c>
      <c r="O60" s="270"/>
      <c r="P60" s="270" t="e">
        <f>IF(OR(E60="",G60=0),"",VLOOKUP(E60,#REF!,7,0)*H60)</f>
        <v>#REF!</v>
      </c>
      <c r="Q60" s="61"/>
      <c r="R60" s="63"/>
      <c r="S60" s="61"/>
    </row>
    <row r="61" spans="1:19" s="60" customFormat="1" ht="12" x14ac:dyDescent="0.2">
      <c r="B61" s="181"/>
      <c r="C61" s="180"/>
      <c r="D61" s="214"/>
      <c r="E61" s="215"/>
      <c r="F61" s="216"/>
      <c r="G61" s="217"/>
      <c r="H61" s="257"/>
      <c r="I61" s="257"/>
      <c r="J61" s="257"/>
      <c r="K61" s="257"/>
      <c r="L61" s="257"/>
      <c r="M61" s="257"/>
      <c r="N61" s="257"/>
      <c r="O61" s="258"/>
      <c r="P61" s="258"/>
      <c r="Q61" s="61"/>
      <c r="R61" s="63"/>
      <c r="S61" s="61"/>
    </row>
    <row r="62" spans="1:19" s="60" customFormat="1" ht="12" x14ac:dyDescent="0.2">
      <c r="B62" s="181"/>
      <c r="C62" s="180"/>
      <c r="D62" s="224">
        <v>5</v>
      </c>
      <c r="E62" s="215"/>
      <c r="F62" s="225" t="s">
        <v>1780</v>
      </c>
      <c r="G62" s="217"/>
      <c r="H62" s="257"/>
      <c r="I62" s="257"/>
      <c r="J62" s="257"/>
      <c r="K62" s="257"/>
      <c r="L62" s="257"/>
      <c r="M62" s="257"/>
      <c r="N62" s="257"/>
      <c r="O62" s="258">
        <f>SUM(N62:N71)</f>
        <v>0</v>
      </c>
      <c r="P62" s="258"/>
      <c r="Q62" s="61"/>
      <c r="R62" s="63"/>
      <c r="S62" s="61"/>
    </row>
    <row r="63" spans="1:19" s="60" customFormat="1" ht="24" x14ac:dyDescent="0.2">
      <c r="B63" s="181"/>
      <c r="C63" s="180" t="s">
        <v>1867</v>
      </c>
      <c r="D63" s="214" t="s">
        <v>1781</v>
      </c>
      <c r="E63" s="215" t="s">
        <v>2177</v>
      </c>
      <c r="F63" s="216" t="s">
        <v>2178</v>
      </c>
      <c r="G63" s="217" t="s">
        <v>2256</v>
      </c>
      <c r="H63" s="257">
        <v>4077.19</v>
      </c>
      <c r="I63" s="270"/>
      <c r="J63" s="270"/>
      <c r="K63" s="271">
        <f t="shared" ref="K63:K68" si="20">IF(H63="","",I63+J63)</f>
        <v>0</v>
      </c>
      <c r="L63" s="270">
        <f t="shared" ref="L63:L68" si="21">IF(H63="","",H63*I63)</f>
        <v>0</v>
      </c>
      <c r="M63" s="270">
        <f t="shared" ref="M63:M68" si="22">IF(H63="","",H63*J63)</f>
        <v>0</v>
      </c>
      <c r="N63" s="271">
        <f t="shared" ref="N63:N68" si="23">IF(H63="","",H63*K63)</f>
        <v>0</v>
      </c>
      <c r="O63" s="270"/>
      <c r="P63" s="270" t="e">
        <f>IF(OR(E63="",G63=0),"",VLOOKUP(E63,#REF!,7,0)*H63)</f>
        <v>#REF!</v>
      </c>
      <c r="Q63" s="61"/>
      <c r="R63" s="63"/>
      <c r="S63" s="61"/>
    </row>
    <row r="64" spans="1:19" s="60" customFormat="1" ht="24" x14ac:dyDescent="0.2">
      <c r="B64" s="181"/>
      <c r="C64" s="180" t="s">
        <v>1867</v>
      </c>
      <c r="D64" s="214" t="s">
        <v>1782</v>
      </c>
      <c r="E64" s="215" t="s">
        <v>2232</v>
      </c>
      <c r="F64" s="216" t="s">
        <v>2295</v>
      </c>
      <c r="G64" s="217" t="s">
        <v>2256</v>
      </c>
      <c r="H64" s="257">
        <v>3323.42</v>
      </c>
      <c r="I64" s="270"/>
      <c r="J64" s="270"/>
      <c r="K64" s="271">
        <f t="shared" si="20"/>
        <v>0</v>
      </c>
      <c r="L64" s="270">
        <f t="shared" si="21"/>
        <v>0</v>
      </c>
      <c r="M64" s="270">
        <f t="shared" si="22"/>
        <v>0</v>
      </c>
      <c r="N64" s="271">
        <f t="shared" si="23"/>
        <v>0</v>
      </c>
      <c r="O64" s="270"/>
      <c r="P64" s="270" t="e">
        <f>IF(OR(E64="",G64=0),"",VLOOKUP(E64,#REF!,7,0)*H64)</f>
        <v>#REF!</v>
      </c>
      <c r="Q64" s="61"/>
      <c r="R64" s="63"/>
      <c r="S64" s="61"/>
    </row>
    <row r="65" spans="1:49" s="60" customFormat="1" ht="24" x14ac:dyDescent="0.2">
      <c r="A65" s="61"/>
      <c r="B65" s="181"/>
      <c r="C65" s="180" t="s">
        <v>1766</v>
      </c>
      <c r="D65" s="214" t="s">
        <v>2025</v>
      </c>
      <c r="E65" s="215">
        <v>90557</v>
      </c>
      <c r="F65" s="216" t="s">
        <v>1136</v>
      </c>
      <c r="G65" s="217" t="s">
        <v>2256</v>
      </c>
      <c r="H65" s="257">
        <v>121.02</v>
      </c>
      <c r="I65" s="270"/>
      <c r="J65" s="270"/>
      <c r="K65" s="257">
        <f t="shared" si="20"/>
        <v>0</v>
      </c>
      <c r="L65" s="257">
        <f t="shared" si="21"/>
        <v>0</v>
      </c>
      <c r="M65" s="257">
        <f t="shared" si="22"/>
        <v>0</v>
      </c>
      <c r="N65" s="257">
        <f t="shared" si="23"/>
        <v>0</v>
      </c>
      <c r="O65" s="258"/>
      <c r="P65" s="270" t="e">
        <f>IF(OR(E65="",G65=0),"",VLOOKUP(E65,#REF!,10,0)*H65)</f>
        <v>#REF!</v>
      </c>
      <c r="Q65" s="61"/>
      <c r="R65" s="63"/>
      <c r="S65" s="61"/>
    </row>
    <row r="66" spans="1:49" s="60" customFormat="1" ht="12" x14ac:dyDescent="0.2">
      <c r="A66" s="61"/>
      <c r="B66" s="181"/>
      <c r="C66" s="180" t="s">
        <v>1766</v>
      </c>
      <c r="D66" s="214" t="s">
        <v>2026</v>
      </c>
      <c r="E66" s="215">
        <v>90559</v>
      </c>
      <c r="F66" s="216" t="s">
        <v>1137</v>
      </c>
      <c r="G66" s="217" t="s">
        <v>2259</v>
      </c>
      <c r="H66" s="257">
        <v>22.28</v>
      </c>
      <c r="I66" s="270"/>
      <c r="J66" s="270"/>
      <c r="K66" s="257">
        <f t="shared" si="20"/>
        <v>0</v>
      </c>
      <c r="L66" s="257">
        <f t="shared" si="21"/>
        <v>0</v>
      </c>
      <c r="M66" s="257">
        <f t="shared" si="22"/>
        <v>0</v>
      </c>
      <c r="N66" s="257">
        <f t="shared" si="23"/>
        <v>0</v>
      </c>
      <c r="O66" s="258"/>
      <c r="P66" s="270" t="e">
        <f>IF(OR(E66="",G66=0),"",VLOOKUP(E66,#REF!,10,0)*H66)</f>
        <v>#REF!</v>
      </c>
      <c r="Q66" s="61"/>
      <c r="R66" s="63"/>
      <c r="S66" s="61"/>
    </row>
    <row r="67" spans="1:49" s="60" customFormat="1" ht="12" x14ac:dyDescent="0.2">
      <c r="A67" s="61"/>
      <c r="B67" s="181"/>
      <c r="C67" s="180" t="s">
        <v>1766</v>
      </c>
      <c r="D67" s="214" t="s">
        <v>1670</v>
      </c>
      <c r="E67" s="215">
        <v>90556</v>
      </c>
      <c r="F67" s="226" t="s">
        <v>2018</v>
      </c>
      <c r="G67" s="217" t="s">
        <v>2256</v>
      </c>
      <c r="H67" s="257">
        <v>20.88</v>
      </c>
      <c r="I67" s="270"/>
      <c r="J67" s="270"/>
      <c r="K67" s="257">
        <f t="shared" si="20"/>
        <v>0</v>
      </c>
      <c r="L67" s="257">
        <f t="shared" si="21"/>
        <v>0</v>
      </c>
      <c r="M67" s="257">
        <f t="shared" si="22"/>
        <v>0</v>
      </c>
      <c r="N67" s="257">
        <f t="shared" si="23"/>
        <v>0</v>
      </c>
      <c r="O67" s="258"/>
      <c r="P67" s="270" t="e">
        <f>IF(OR(E67="",G67=0),"",VLOOKUP(E67,#REF!,10,0)*H67)</f>
        <v>#REF!</v>
      </c>
      <c r="Q67" s="61"/>
      <c r="R67" s="63"/>
      <c r="S67" s="61"/>
    </row>
    <row r="68" spans="1:49" s="60" customFormat="1" ht="24" x14ac:dyDescent="0.2">
      <c r="A68" s="61"/>
      <c r="B68" s="181"/>
      <c r="C68" s="180" t="s">
        <v>1766</v>
      </c>
      <c r="D68" s="214" t="s">
        <v>1671</v>
      </c>
      <c r="E68" s="215">
        <v>90164</v>
      </c>
      <c r="F68" s="232" t="s">
        <v>1558</v>
      </c>
      <c r="G68" s="217" t="s">
        <v>2256</v>
      </c>
      <c r="H68" s="257">
        <v>69.13</v>
      </c>
      <c r="I68" s="270"/>
      <c r="J68" s="270"/>
      <c r="K68" s="257">
        <f t="shared" si="20"/>
        <v>0</v>
      </c>
      <c r="L68" s="257">
        <f t="shared" si="21"/>
        <v>0</v>
      </c>
      <c r="M68" s="257">
        <f t="shared" si="22"/>
        <v>0</v>
      </c>
      <c r="N68" s="257">
        <f t="shared" si="23"/>
        <v>0</v>
      </c>
      <c r="O68" s="258"/>
      <c r="P68" s="270" t="e">
        <f>IF(OR(E68="",G68=0),"",VLOOKUP(E68,#REF!,10,0)*H68)</f>
        <v>#REF!</v>
      </c>
      <c r="Q68" s="61"/>
      <c r="R68" s="63"/>
      <c r="S68" s="61"/>
    </row>
    <row r="69" spans="1:49" s="60" customFormat="1" ht="12" x14ac:dyDescent="0.2">
      <c r="B69" s="181"/>
      <c r="C69" s="180" t="s">
        <v>1867</v>
      </c>
      <c r="D69" s="214" t="s">
        <v>1672</v>
      </c>
      <c r="E69" s="227" t="s">
        <v>1718</v>
      </c>
      <c r="F69" s="232" t="s">
        <v>1485</v>
      </c>
      <c r="G69" s="217" t="s">
        <v>2259</v>
      </c>
      <c r="H69" s="257">
        <v>62.26</v>
      </c>
      <c r="I69" s="270"/>
      <c r="J69" s="270"/>
      <c r="K69" s="271">
        <f>IF(H69="","",I69+J69)</f>
        <v>0</v>
      </c>
      <c r="L69" s="270">
        <f>IF(H69="","",H69*I69)</f>
        <v>0</v>
      </c>
      <c r="M69" s="270">
        <f>IF(H69="","",H69*J69)</f>
        <v>0</v>
      </c>
      <c r="N69" s="271">
        <f>IF(H69="","",H69*K69)</f>
        <v>0</v>
      </c>
      <c r="O69" s="270"/>
      <c r="P69" s="270" t="e">
        <f>IF(OR(E69="",G69=0),"",VLOOKUP(E69,#REF!,7,0)*H69)</f>
        <v>#REF!</v>
      </c>
      <c r="Q69" s="61"/>
      <c r="R69" s="63"/>
      <c r="S69" s="61"/>
    </row>
    <row r="70" spans="1:49" s="60" customFormat="1" ht="36" x14ac:dyDescent="0.2">
      <c r="A70" s="61"/>
      <c r="B70" s="181"/>
      <c r="C70" s="180" t="s">
        <v>1766</v>
      </c>
      <c r="D70" s="214" t="s">
        <v>2027</v>
      </c>
      <c r="E70" s="215">
        <v>90582</v>
      </c>
      <c r="F70" s="233" t="s">
        <v>1468</v>
      </c>
      <c r="G70" s="217" t="s">
        <v>2256</v>
      </c>
      <c r="H70" s="257">
        <v>57.17</v>
      </c>
      <c r="I70" s="270"/>
      <c r="J70" s="270"/>
      <c r="K70" s="257">
        <f>IF(H70="","",I70+J70)</f>
        <v>0</v>
      </c>
      <c r="L70" s="257">
        <f>IF(H70="","",H70*I70)</f>
        <v>0</v>
      </c>
      <c r="M70" s="257">
        <f>IF(H70="","",H70*J70)</f>
        <v>0</v>
      </c>
      <c r="N70" s="257">
        <f>IF(H70="","",H70*K70)</f>
        <v>0</v>
      </c>
      <c r="O70" s="258"/>
      <c r="P70" s="270" t="e">
        <f>IF(OR(E70="",G70=0),"",VLOOKUP(E70,#REF!,10,0)*H70)</f>
        <v>#REF!</v>
      </c>
      <c r="Q70" s="61"/>
      <c r="R70" s="63"/>
      <c r="S70" s="61"/>
    </row>
    <row r="71" spans="1:49" s="60" customFormat="1" ht="36" x14ac:dyDescent="0.2">
      <c r="A71" s="61"/>
      <c r="B71" s="181"/>
      <c r="C71" s="180" t="s">
        <v>1766</v>
      </c>
      <c r="D71" s="214" t="s">
        <v>1518</v>
      </c>
      <c r="E71" s="215">
        <v>90583</v>
      </c>
      <c r="F71" s="234" t="s">
        <v>1461</v>
      </c>
      <c r="G71" s="217" t="s">
        <v>2256</v>
      </c>
      <c r="H71" s="257">
        <v>281</v>
      </c>
      <c r="I71" s="270"/>
      <c r="J71" s="270"/>
      <c r="K71" s="257">
        <f>IF(H71="","",I71+J71)</f>
        <v>0</v>
      </c>
      <c r="L71" s="257">
        <f>IF(H71="","",H71*I71)</f>
        <v>0</v>
      </c>
      <c r="M71" s="257">
        <f>IF(H71="","",H71*J71)</f>
        <v>0</v>
      </c>
      <c r="N71" s="257">
        <f>IF(H71="","",H71*K71)</f>
        <v>0</v>
      </c>
      <c r="O71" s="258"/>
      <c r="P71" s="270" t="e">
        <f>IF(OR(E71="",G71=0),"",VLOOKUP(E71,#REF!,10,0)*H71)</f>
        <v>#REF!</v>
      </c>
      <c r="Q71" s="61"/>
      <c r="R71" s="63"/>
      <c r="S71" s="61"/>
    </row>
    <row r="72" spans="1:49" s="60" customFormat="1" ht="12" x14ac:dyDescent="0.2">
      <c r="B72" s="181"/>
      <c r="C72" s="180"/>
      <c r="D72" s="214"/>
      <c r="E72" s="215"/>
      <c r="F72" s="225"/>
      <c r="G72" s="217"/>
      <c r="H72" s="257"/>
      <c r="I72" s="257"/>
      <c r="J72" s="257"/>
      <c r="K72" s="257"/>
      <c r="L72" s="257"/>
      <c r="M72" s="257"/>
      <c r="N72" s="257"/>
      <c r="O72" s="258"/>
      <c r="P72" s="258"/>
      <c r="Q72" s="61"/>
      <c r="R72" s="63"/>
      <c r="S72" s="61"/>
    </row>
    <row r="73" spans="1:49" s="60" customFormat="1" ht="12" x14ac:dyDescent="0.2">
      <c r="B73" s="181"/>
      <c r="C73" s="180"/>
      <c r="D73" s="224">
        <v>6</v>
      </c>
      <c r="E73" s="215"/>
      <c r="F73" s="225" t="s">
        <v>1783</v>
      </c>
      <c r="G73" s="217"/>
      <c r="H73" s="257"/>
      <c r="I73" s="257"/>
      <c r="J73" s="257"/>
      <c r="K73" s="257"/>
      <c r="L73" s="257"/>
      <c r="M73" s="257"/>
      <c r="N73" s="257"/>
      <c r="O73" s="258">
        <f>SUM(N73:N77)</f>
        <v>0</v>
      </c>
      <c r="P73" s="258"/>
      <c r="Q73" s="61"/>
      <c r="R73" s="63"/>
      <c r="S73" s="61"/>
    </row>
    <row r="74" spans="1:49" s="61" customFormat="1" ht="24" x14ac:dyDescent="0.2">
      <c r="A74" s="60"/>
      <c r="B74" s="181"/>
      <c r="C74" s="180" t="s">
        <v>1867</v>
      </c>
      <c r="D74" s="214" t="s">
        <v>2028</v>
      </c>
      <c r="E74" s="227">
        <v>83737</v>
      </c>
      <c r="F74" s="231" t="s">
        <v>1886</v>
      </c>
      <c r="G74" s="217" t="s">
        <v>2256</v>
      </c>
      <c r="H74" s="257">
        <v>145.18</v>
      </c>
      <c r="I74" s="270"/>
      <c r="J74" s="270"/>
      <c r="K74" s="271">
        <f>IF(H74="","",I74+J74)</f>
        <v>0</v>
      </c>
      <c r="L74" s="270">
        <f>IF(H74="","",H74*I74)</f>
        <v>0</v>
      </c>
      <c r="M74" s="270">
        <f>IF(H74="","",H74*J74)</f>
        <v>0</v>
      </c>
      <c r="N74" s="271">
        <f>IF(H74="","",H74*K74)</f>
        <v>0</v>
      </c>
      <c r="O74" s="270"/>
      <c r="P74" s="270" t="e">
        <f>IF(OR(E74="",G74=0),"",VLOOKUP(E74,#REF!,7,0)*H74)</f>
        <v>#REF!</v>
      </c>
      <c r="R74" s="63"/>
    </row>
    <row r="75" spans="1:49" s="61" customFormat="1" ht="24" x14ac:dyDescent="0.2">
      <c r="A75" s="60"/>
      <c r="B75" s="181"/>
      <c r="C75" s="180" t="s">
        <v>1867</v>
      </c>
      <c r="D75" s="214" t="s">
        <v>2029</v>
      </c>
      <c r="E75" s="227" t="s">
        <v>2066</v>
      </c>
      <c r="F75" s="228" t="s">
        <v>2067</v>
      </c>
      <c r="G75" s="217" t="s">
        <v>2256</v>
      </c>
      <c r="H75" s="257">
        <v>145.18</v>
      </c>
      <c r="I75" s="270"/>
      <c r="J75" s="270"/>
      <c r="K75" s="271">
        <f>IF(H75="","",I75+J75)</f>
        <v>0</v>
      </c>
      <c r="L75" s="270">
        <f>IF(H75="","",H75*I75)</f>
        <v>0</v>
      </c>
      <c r="M75" s="270">
        <f>IF(H75="","",H75*J75)</f>
        <v>0</v>
      </c>
      <c r="N75" s="271">
        <f>IF(H75="","",H75*K75)</f>
        <v>0</v>
      </c>
      <c r="O75" s="270"/>
      <c r="P75" s="270" t="e">
        <f>IF(OR(E75="",G75=0),"",VLOOKUP(E75,#REF!,7,0)*H75)</f>
        <v>#REF!</v>
      </c>
      <c r="R75" s="63"/>
    </row>
    <row r="76" spans="1:49" s="61" customFormat="1" ht="24" x14ac:dyDescent="0.2">
      <c r="A76" s="60"/>
      <c r="B76" s="181"/>
      <c r="C76" s="180" t="s">
        <v>1867</v>
      </c>
      <c r="D76" s="214" t="s">
        <v>2030</v>
      </c>
      <c r="E76" s="229">
        <v>83753</v>
      </c>
      <c r="F76" s="228" t="s">
        <v>1887</v>
      </c>
      <c r="G76" s="217" t="s">
        <v>2256</v>
      </c>
      <c r="H76" s="257">
        <v>145.18</v>
      </c>
      <c r="I76" s="270"/>
      <c r="J76" s="270"/>
      <c r="K76" s="271">
        <f>IF(H76="","",I76+J76)</f>
        <v>0</v>
      </c>
      <c r="L76" s="270">
        <f>IF(H76="","",H76*I76)</f>
        <v>0</v>
      </c>
      <c r="M76" s="270">
        <f>IF(H76="","",H76*J76)</f>
        <v>0</v>
      </c>
      <c r="N76" s="271">
        <f>IF(H76="","",H76*K76)</f>
        <v>0</v>
      </c>
      <c r="O76" s="270"/>
      <c r="P76" s="270" t="e">
        <f>IF(OR(E76="",G76=0),"",VLOOKUP(E76,#REF!,7,0)*H76)</f>
        <v>#REF!</v>
      </c>
      <c r="R76" s="63"/>
    </row>
    <row r="77" spans="1:49" s="61" customFormat="1" ht="24" x14ac:dyDescent="0.2">
      <c r="A77" s="60"/>
      <c r="B77" s="181"/>
      <c r="C77" s="180" t="s">
        <v>1867</v>
      </c>
      <c r="D77" s="214" t="s">
        <v>2031</v>
      </c>
      <c r="E77" s="215" t="s">
        <v>2089</v>
      </c>
      <c r="F77" s="228" t="s">
        <v>2090</v>
      </c>
      <c r="G77" s="217" t="s">
        <v>2256</v>
      </c>
      <c r="H77" s="257">
        <v>2421.83</v>
      </c>
      <c r="I77" s="270"/>
      <c r="J77" s="270"/>
      <c r="K77" s="271">
        <f>IF(H77="","",I77+J77)</f>
        <v>0</v>
      </c>
      <c r="L77" s="270">
        <f>IF(H77="","",H77*I77)</f>
        <v>0</v>
      </c>
      <c r="M77" s="270">
        <f>IF(H77="","",H77*J77)</f>
        <v>0</v>
      </c>
      <c r="N77" s="271">
        <f>IF(H77="","",H77*K77)</f>
        <v>0</v>
      </c>
      <c r="O77" s="270"/>
      <c r="P77" s="270" t="e">
        <f>IF(OR(E77="",G77=0),"",VLOOKUP(E77,#REF!,7,0)*H77)</f>
        <v>#REF!</v>
      </c>
      <c r="R77" s="63"/>
    </row>
    <row r="78" spans="1:49" s="61" customFormat="1" ht="12" x14ac:dyDescent="0.2">
      <c r="A78" s="60"/>
      <c r="B78" s="181"/>
      <c r="C78" s="180"/>
      <c r="D78" s="214"/>
      <c r="E78" s="229"/>
      <c r="F78" s="231"/>
      <c r="G78" s="217"/>
      <c r="H78" s="257"/>
      <c r="I78" s="257"/>
      <c r="J78" s="257"/>
      <c r="K78" s="257"/>
      <c r="L78" s="257"/>
      <c r="M78" s="257"/>
      <c r="N78" s="257"/>
      <c r="O78" s="258"/>
      <c r="P78" s="258"/>
      <c r="R78" s="63"/>
    </row>
    <row r="79" spans="1:49" s="65" customFormat="1" ht="12" x14ac:dyDescent="0.2">
      <c r="A79" s="60"/>
      <c r="B79" s="181"/>
      <c r="C79" s="180"/>
      <c r="D79" s="224">
        <v>7</v>
      </c>
      <c r="E79" s="215"/>
      <c r="F79" s="225" t="s">
        <v>2032</v>
      </c>
      <c r="G79" s="217"/>
      <c r="H79" s="257"/>
      <c r="I79" s="257"/>
      <c r="J79" s="257"/>
      <c r="K79" s="257"/>
      <c r="L79" s="257"/>
      <c r="M79" s="257"/>
      <c r="N79" s="257"/>
      <c r="O79" s="258">
        <f>SUM(N79:N126)</f>
        <v>0</v>
      </c>
      <c r="P79" s="258"/>
      <c r="Q79" s="61"/>
      <c r="R79" s="63"/>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row>
    <row r="80" spans="1:49" s="60" customFormat="1" ht="12" x14ac:dyDescent="0.2">
      <c r="B80" s="181"/>
      <c r="C80" s="180"/>
      <c r="D80" s="214" t="s">
        <v>1784</v>
      </c>
      <c r="E80" s="235"/>
      <c r="F80" s="225" t="s">
        <v>2063</v>
      </c>
      <c r="G80" s="217"/>
      <c r="H80" s="257"/>
      <c r="I80" s="257"/>
      <c r="J80" s="257"/>
      <c r="K80" s="257"/>
      <c r="L80" s="257"/>
      <c r="M80" s="257"/>
      <c r="N80" s="257"/>
      <c r="O80" s="258"/>
      <c r="P80" s="258"/>
      <c r="R80" s="66"/>
    </row>
    <row r="81" spans="1:19" s="60" customFormat="1" ht="24" x14ac:dyDescent="0.2">
      <c r="A81" s="61"/>
      <c r="B81" s="181"/>
      <c r="C81" s="180" t="s">
        <v>1766</v>
      </c>
      <c r="D81" s="214" t="s">
        <v>1785</v>
      </c>
      <c r="E81" s="215">
        <v>90001</v>
      </c>
      <c r="F81" s="232" t="s">
        <v>1730</v>
      </c>
      <c r="G81" s="217" t="s">
        <v>2256</v>
      </c>
      <c r="H81" s="257">
        <v>1593.1</v>
      </c>
      <c r="I81" s="270"/>
      <c r="J81" s="270"/>
      <c r="K81" s="257">
        <f t="shared" ref="K81:K87" si="24">IF(H81="","",I81+J81)</f>
        <v>0</v>
      </c>
      <c r="L81" s="257">
        <f t="shared" ref="L81:L87" si="25">IF(H81="","",H81*I81)</f>
        <v>0</v>
      </c>
      <c r="M81" s="257">
        <f t="shared" ref="M81:M87" si="26">IF(H81="","",H81*J81)</f>
        <v>0</v>
      </c>
      <c r="N81" s="257">
        <f t="shared" ref="N81:N87" si="27">IF(H81="","",H81*K81)</f>
        <v>0</v>
      </c>
      <c r="O81" s="258"/>
      <c r="P81" s="270" t="e">
        <f>IF(OR(E81="",G81=0),"",VLOOKUP(E81,#REF!,10,0)*H81)</f>
        <v>#REF!</v>
      </c>
      <c r="Q81" s="61"/>
      <c r="R81" s="63"/>
      <c r="S81" s="61"/>
    </row>
    <row r="82" spans="1:19" s="60" customFormat="1" ht="24" x14ac:dyDescent="0.2">
      <c r="B82" s="181"/>
      <c r="C82" s="180" t="s">
        <v>1867</v>
      </c>
      <c r="D82" s="214" t="s">
        <v>2033</v>
      </c>
      <c r="E82" s="215" t="s">
        <v>2068</v>
      </c>
      <c r="F82" s="216" t="s">
        <v>2069</v>
      </c>
      <c r="G82" s="217" t="s">
        <v>2256</v>
      </c>
      <c r="H82" s="257">
        <v>3405.68</v>
      </c>
      <c r="I82" s="270"/>
      <c r="J82" s="270"/>
      <c r="K82" s="271">
        <f t="shared" si="24"/>
        <v>0</v>
      </c>
      <c r="L82" s="270">
        <f t="shared" si="25"/>
        <v>0</v>
      </c>
      <c r="M82" s="270">
        <f t="shared" si="26"/>
        <v>0</v>
      </c>
      <c r="N82" s="271">
        <f t="shared" si="27"/>
        <v>0</v>
      </c>
      <c r="O82" s="270"/>
      <c r="P82" s="270" t="e">
        <f>IF(OR(E82="",G82=0),"",VLOOKUP(E82,#REF!,7,0)*H82)</f>
        <v>#REF!</v>
      </c>
      <c r="Q82" s="61"/>
      <c r="R82" s="63"/>
      <c r="S82" s="61"/>
    </row>
    <row r="83" spans="1:19" s="60" customFormat="1" ht="24" x14ac:dyDescent="0.2">
      <c r="A83" s="61"/>
      <c r="B83" s="181"/>
      <c r="C83" s="180" t="s">
        <v>1766</v>
      </c>
      <c r="D83" s="214" t="s">
        <v>1786</v>
      </c>
      <c r="E83" s="215">
        <v>90004</v>
      </c>
      <c r="F83" s="216" t="s">
        <v>1911</v>
      </c>
      <c r="G83" s="217" t="s">
        <v>2256</v>
      </c>
      <c r="H83" s="257">
        <v>357.77</v>
      </c>
      <c r="I83" s="270"/>
      <c r="J83" s="270"/>
      <c r="K83" s="257">
        <f t="shared" si="24"/>
        <v>0</v>
      </c>
      <c r="L83" s="257">
        <f t="shared" si="25"/>
        <v>0</v>
      </c>
      <c r="M83" s="257">
        <f t="shared" si="26"/>
        <v>0</v>
      </c>
      <c r="N83" s="257">
        <f t="shared" si="27"/>
        <v>0</v>
      </c>
      <c r="O83" s="258"/>
      <c r="P83" s="270" t="e">
        <f>IF(OR(E83="",G83=0),"",VLOOKUP(E83,#REF!,10,0)*H83)</f>
        <v>#REF!</v>
      </c>
      <c r="Q83" s="61"/>
      <c r="R83" s="63"/>
      <c r="S83" s="61"/>
    </row>
    <row r="84" spans="1:19" s="60" customFormat="1" ht="12" x14ac:dyDescent="0.2">
      <c r="A84" s="61"/>
      <c r="B84" s="181"/>
      <c r="C84" s="180" t="s">
        <v>1766</v>
      </c>
      <c r="D84" s="214" t="s">
        <v>1787</v>
      </c>
      <c r="E84" s="229">
        <v>90584</v>
      </c>
      <c r="F84" s="231" t="s">
        <v>1487</v>
      </c>
      <c r="G84" s="217" t="s">
        <v>2256</v>
      </c>
      <c r="H84" s="257">
        <v>81.540000000000006</v>
      </c>
      <c r="I84" s="270"/>
      <c r="J84" s="270"/>
      <c r="K84" s="257">
        <f t="shared" si="24"/>
        <v>0</v>
      </c>
      <c r="L84" s="257">
        <f t="shared" si="25"/>
        <v>0</v>
      </c>
      <c r="M84" s="257">
        <f t="shared" si="26"/>
        <v>0</v>
      </c>
      <c r="N84" s="257">
        <f t="shared" si="27"/>
        <v>0</v>
      </c>
      <c r="O84" s="258"/>
      <c r="P84" s="270" t="e">
        <f>IF(OR(E84="",G84=0),"",VLOOKUP(E84,#REF!,10,0)*H84)</f>
        <v>#REF!</v>
      </c>
      <c r="Q84" s="61"/>
      <c r="R84" s="63"/>
      <c r="S84" s="61"/>
    </row>
    <row r="85" spans="1:19" s="60" customFormat="1" ht="24" x14ac:dyDescent="0.2">
      <c r="B85" s="181"/>
      <c r="C85" s="180" t="s">
        <v>1867</v>
      </c>
      <c r="D85" s="214" t="s">
        <v>1788</v>
      </c>
      <c r="E85" s="227" t="s">
        <v>1716</v>
      </c>
      <c r="F85" s="228" t="s">
        <v>1717</v>
      </c>
      <c r="G85" s="217" t="s">
        <v>2256</v>
      </c>
      <c r="H85" s="257">
        <v>869.85</v>
      </c>
      <c r="I85" s="270"/>
      <c r="J85" s="270"/>
      <c r="K85" s="271">
        <f t="shared" si="24"/>
        <v>0</v>
      </c>
      <c r="L85" s="270">
        <f t="shared" si="25"/>
        <v>0</v>
      </c>
      <c r="M85" s="270">
        <f t="shared" si="26"/>
        <v>0</v>
      </c>
      <c r="N85" s="271">
        <f t="shared" si="27"/>
        <v>0</v>
      </c>
      <c r="O85" s="270"/>
      <c r="P85" s="270" t="e">
        <f>IF(OR(E85="",G85=0),"",VLOOKUP(E85,#REF!,7,0)*H85)</f>
        <v>#REF!</v>
      </c>
      <c r="Q85" s="61"/>
      <c r="R85" s="63"/>
      <c r="S85" s="61"/>
    </row>
    <row r="86" spans="1:19" s="60" customFormat="1" ht="36" x14ac:dyDescent="0.2">
      <c r="B86" s="181"/>
      <c r="C86" s="180" t="s">
        <v>1867</v>
      </c>
      <c r="D86" s="214" t="s">
        <v>1673</v>
      </c>
      <c r="E86" s="227" t="s">
        <v>1714</v>
      </c>
      <c r="F86" s="228" t="s">
        <v>1715</v>
      </c>
      <c r="G86" s="217" t="s">
        <v>2256</v>
      </c>
      <c r="H86" s="257">
        <v>1461.79</v>
      </c>
      <c r="I86" s="270"/>
      <c r="J86" s="270"/>
      <c r="K86" s="271">
        <f t="shared" si="24"/>
        <v>0</v>
      </c>
      <c r="L86" s="270">
        <f t="shared" si="25"/>
        <v>0</v>
      </c>
      <c r="M86" s="270">
        <f t="shared" si="26"/>
        <v>0</v>
      </c>
      <c r="N86" s="271">
        <f t="shared" si="27"/>
        <v>0</v>
      </c>
      <c r="O86" s="270"/>
      <c r="P86" s="270" t="e">
        <f>IF(OR(E86="",G86=0),"",VLOOKUP(E86,#REF!,7,0)*H86)</f>
        <v>#REF!</v>
      </c>
      <c r="Q86" s="61"/>
      <c r="R86" s="63"/>
      <c r="S86" s="61"/>
    </row>
    <row r="87" spans="1:19" s="60" customFormat="1" ht="12" x14ac:dyDescent="0.2">
      <c r="B87" s="181"/>
      <c r="C87" s="180" t="s">
        <v>1766</v>
      </c>
      <c r="D87" s="214" t="s">
        <v>2034</v>
      </c>
      <c r="E87" s="215">
        <v>90672</v>
      </c>
      <c r="F87" s="231" t="s">
        <v>1490</v>
      </c>
      <c r="G87" s="217" t="s">
        <v>2256</v>
      </c>
      <c r="H87" s="257">
        <v>2571.54</v>
      </c>
      <c r="I87" s="270"/>
      <c r="J87" s="270"/>
      <c r="K87" s="257">
        <f t="shared" si="24"/>
        <v>0</v>
      </c>
      <c r="L87" s="257">
        <f t="shared" si="25"/>
        <v>0</v>
      </c>
      <c r="M87" s="257">
        <f t="shared" si="26"/>
        <v>0</v>
      </c>
      <c r="N87" s="257">
        <f t="shared" si="27"/>
        <v>0</v>
      </c>
      <c r="O87" s="258"/>
      <c r="P87" s="270" t="e">
        <f>IF(OR(E87="",G87=0),"",VLOOKUP(E87,#REF!,10,0)*H87)</f>
        <v>#REF!</v>
      </c>
      <c r="Q87" s="61"/>
      <c r="R87" s="63"/>
      <c r="S87" s="61"/>
    </row>
    <row r="88" spans="1:19" s="60" customFormat="1" ht="12" x14ac:dyDescent="0.2">
      <c r="B88" s="181"/>
      <c r="C88" s="180" t="s">
        <v>1867</v>
      </c>
      <c r="D88" s="214" t="s">
        <v>2035</v>
      </c>
      <c r="E88" s="227" t="s">
        <v>2064</v>
      </c>
      <c r="F88" s="231" t="s">
        <v>2065</v>
      </c>
      <c r="G88" s="217" t="s">
        <v>2258</v>
      </c>
      <c r="H88" s="257">
        <v>2153.42</v>
      </c>
      <c r="I88" s="270"/>
      <c r="J88" s="270"/>
      <c r="K88" s="271">
        <f t="shared" ref="K88:K94" si="28">IF(H88="","",I88+J88)</f>
        <v>0</v>
      </c>
      <c r="L88" s="270">
        <f t="shared" ref="L88:L94" si="29">IF(H88="","",H88*I88)</f>
        <v>0</v>
      </c>
      <c r="M88" s="270">
        <f t="shared" ref="M88:M94" si="30">IF(H88="","",H88*J88)</f>
        <v>0</v>
      </c>
      <c r="N88" s="271">
        <f t="shared" ref="N88:N94" si="31">IF(H88="","",H88*K88)</f>
        <v>0</v>
      </c>
      <c r="O88" s="270"/>
      <c r="P88" s="270" t="e">
        <f>IF(OR(E88="",G88=0),"",VLOOKUP(E88,#REF!,7,0)*H88)</f>
        <v>#REF!</v>
      </c>
      <c r="Q88" s="61"/>
      <c r="R88" s="63"/>
      <c r="S88" s="61"/>
    </row>
    <row r="89" spans="1:19" s="60" customFormat="1" ht="12" x14ac:dyDescent="0.2">
      <c r="A89" s="61"/>
      <c r="B89" s="181"/>
      <c r="C89" s="180" t="s">
        <v>1766</v>
      </c>
      <c r="D89" s="214" t="s">
        <v>1789</v>
      </c>
      <c r="E89" s="215">
        <v>90585</v>
      </c>
      <c r="F89" s="231" t="s">
        <v>1488</v>
      </c>
      <c r="G89" s="217" t="s">
        <v>2256</v>
      </c>
      <c r="H89" s="257">
        <v>139.19</v>
      </c>
      <c r="I89" s="270"/>
      <c r="J89" s="270"/>
      <c r="K89" s="257">
        <f t="shared" si="28"/>
        <v>0</v>
      </c>
      <c r="L89" s="257">
        <f t="shared" si="29"/>
        <v>0</v>
      </c>
      <c r="M89" s="257">
        <f t="shared" si="30"/>
        <v>0</v>
      </c>
      <c r="N89" s="257">
        <f t="shared" si="31"/>
        <v>0</v>
      </c>
      <c r="O89" s="258"/>
      <c r="P89" s="270" t="e">
        <f>IF(OR(E89="",G89=0),"",VLOOKUP(E89,#REF!,10,0)*H89)</f>
        <v>#REF!</v>
      </c>
      <c r="Q89" s="61"/>
      <c r="R89" s="63"/>
      <c r="S89" s="61"/>
    </row>
    <row r="90" spans="1:19" s="60" customFormat="1" ht="12" x14ac:dyDescent="0.2">
      <c r="A90" s="61"/>
      <c r="B90" s="181"/>
      <c r="C90" s="180" t="s">
        <v>1766</v>
      </c>
      <c r="D90" s="214" t="s">
        <v>1791</v>
      </c>
      <c r="E90" s="215">
        <v>90586</v>
      </c>
      <c r="F90" s="231" t="s">
        <v>1038</v>
      </c>
      <c r="G90" s="217" t="s">
        <v>2256</v>
      </c>
      <c r="H90" s="257">
        <v>1877.06</v>
      </c>
      <c r="I90" s="270"/>
      <c r="J90" s="270"/>
      <c r="K90" s="257">
        <f t="shared" si="28"/>
        <v>0</v>
      </c>
      <c r="L90" s="257">
        <f t="shared" si="29"/>
        <v>0</v>
      </c>
      <c r="M90" s="257">
        <f t="shared" si="30"/>
        <v>0</v>
      </c>
      <c r="N90" s="257">
        <f t="shared" si="31"/>
        <v>0</v>
      </c>
      <c r="O90" s="258"/>
      <c r="P90" s="270" t="e">
        <f>IF(OR(E90="",G90=0),"",VLOOKUP(E90,#REF!,10,0)*H90)</f>
        <v>#REF!</v>
      </c>
      <c r="Q90" s="61"/>
      <c r="R90" s="63"/>
      <c r="S90" s="61"/>
    </row>
    <row r="91" spans="1:19" s="60" customFormat="1" ht="24" x14ac:dyDescent="0.2">
      <c r="B91" s="181"/>
      <c r="C91" s="180" t="s">
        <v>1867</v>
      </c>
      <c r="D91" s="214" t="s">
        <v>1792</v>
      </c>
      <c r="E91" s="215">
        <v>73676</v>
      </c>
      <c r="F91" s="226" t="s">
        <v>1910</v>
      </c>
      <c r="G91" s="217" t="s">
        <v>2256</v>
      </c>
      <c r="H91" s="257">
        <v>272.45999999999998</v>
      </c>
      <c r="I91" s="270"/>
      <c r="J91" s="270"/>
      <c r="K91" s="271">
        <f>IF(H91="","",I91+J91)</f>
        <v>0</v>
      </c>
      <c r="L91" s="270">
        <f>IF(H91="","",H91*I91)</f>
        <v>0</v>
      </c>
      <c r="M91" s="270">
        <f>IF(H91="","",H91*J91)</f>
        <v>0</v>
      </c>
      <c r="N91" s="271">
        <f>IF(H91="","",H91*K91)</f>
        <v>0</v>
      </c>
      <c r="O91" s="270"/>
      <c r="P91" s="270" t="e">
        <f>IF(OR(E91="",G91=0),"",VLOOKUP(E91,#REF!,7,0)*H91)</f>
        <v>#REF!</v>
      </c>
      <c r="Q91" s="61"/>
      <c r="R91" s="63"/>
      <c r="S91" s="61"/>
    </row>
    <row r="92" spans="1:19" s="60" customFormat="1" ht="12" x14ac:dyDescent="0.2">
      <c r="A92" s="61"/>
      <c r="B92" s="181"/>
      <c r="C92" s="180" t="s">
        <v>1766</v>
      </c>
      <c r="D92" s="214" t="s">
        <v>1793</v>
      </c>
      <c r="E92" s="215">
        <v>90562</v>
      </c>
      <c r="F92" s="228" t="s">
        <v>2036</v>
      </c>
      <c r="G92" s="217" t="s">
        <v>2256</v>
      </c>
      <c r="H92" s="257">
        <v>58.9</v>
      </c>
      <c r="I92" s="270"/>
      <c r="J92" s="270"/>
      <c r="K92" s="257">
        <f>IF(H92="","",I92+J92)</f>
        <v>0</v>
      </c>
      <c r="L92" s="257">
        <f>IF(H92="","",H92*I92)</f>
        <v>0</v>
      </c>
      <c r="M92" s="257">
        <f>IF(H92="","",H92*J92)</f>
        <v>0</v>
      </c>
      <c r="N92" s="257">
        <f>IF(H92="","",H92*K92)</f>
        <v>0</v>
      </c>
      <c r="O92" s="258"/>
      <c r="P92" s="270" t="e">
        <f>IF(OR(E92="",G92=0),"",VLOOKUP(E92,#REF!,10,0)*H92)</f>
        <v>#REF!</v>
      </c>
      <c r="Q92" s="61"/>
      <c r="R92" s="63"/>
      <c r="S92" s="61"/>
    </row>
    <row r="93" spans="1:19" s="60" customFormat="1" ht="12" x14ac:dyDescent="0.2">
      <c r="B93" s="181"/>
      <c r="C93" s="180" t="s">
        <v>1766</v>
      </c>
      <c r="D93" s="214" t="s">
        <v>1674</v>
      </c>
      <c r="E93" s="229">
        <v>90692</v>
      </c>
      <c r="F93" s="228" t="s">
        <v>1039</v>
      </c>
      <c r="G93" s="217" t="s">
        <v>2258</v>
      </c>
      <c r="H93" s="257">
        <v>128.80000000000001</v>
      </c>
      <c r="I93" s="270"/>
      <c r="J93" s="270"/>
      <c r="K93" s="257">
        <f>IF(H93="","",I93+J93)</f>
        <v>0</v>
      </c>
      <c r="L93" s="257">
        <f>IF(H93="","",H93*I93)</f>
        <v>0</v>
      </c>
      <c r="M93" s="257">
        <f>IF(H93="","",H93*J93)</f>
        <v>0</v>
      </c>
      <c r="N93" s="257">
        <f>IF(H93="","",H93*K93)</f>
        <v>0</v>
      </c>
      <c r="O93" s="258"/>
      <c r="P93" s="270" t="e">
        <f>IF(OR(E93="",G93=0),"",VLOOKUP(E93,#REF!,10,0)*H93)</f>
        <v>#REF!</v>
      </c>
      <c r="Q93" s="61"/>
      <c r="R93" s="63"/>
      <c r="S93" s="61"/>
    </row>
    <row r="94" spans="1:19" s="60" customFormat="1" ht="12" x14ac:dyDescent="0.2">
      <c r="B94" s="181"/>
      <c r="C94" s="180" t="s">
        <v>1867</v>
      </c>
      <c r="D94" s="214" t="s">
        <v>1794</v>
      </c>
      <c r="E94" s="229" t="s">
        <v>2080</v>
      </c>
      <c r="F94" s="228" t="s">
        <v>1559</v>
      </c>
      <c r="G94" s="217" t="s">
        <v>2256</v>
      </c>
      <c r="H94" s="257">
        <v>30.27</v>
      </c>
      <c r="I94" s="270"/>
      <c r="J94" s="270"/>
      <c r="K94" s="257">
        <f t="shared" si="28"/>
        <v>0</v>
      </c>
      <c r="L94" s="257">
        <f t="shared" si="29"/>
        <v>0</v>
      </c>
      <c r="M94" s="257">
        <f t="shared" si="30"/>
        <v>0</v>
      </c>
      <c r="N94" s="257">
        <f t="shared" si="31"/>
        <v>0</v>
      </c>
      <c r="O94" s="258"/>
      <c r="P94" s="270" t="e">
        <f>IF(OR(E94="",G94=0),"",VLOOKUP(E94,#REF!,7,0)*H94)</f>
        <v>#REF!</v>
      </c>
      <c r="Q94" s="61"/>
      <c r="R94" s="63"/>
      <c r="S94" s="61"/>
    </row>
    <row r="95" spans="1:19" s="60" customFormat="1" ht="36" x14ac:dyDescent="0.2">
      <c r="B95" s="181"/>
      <c r="C95" s="180" t="s">
        <v>1867</v>
      </c>
      <c r="D95" s="214" t="s">
        <v>1795</v>
      </c>
      <c r="E95" s="229" t="s">
        <v>1721</v>
      </c>
      <c r="F95" s="228" t="s">
        <v>1469</v>
      </c>
      <c r="G95" s="217" t="s">
        <v>2258</v>
      </c>
      <c r="H95" s="275">
        <v>268</v>
      </c>
      <c r="I95" s="270"/>
      <c r="J95" s="270"/>
      <c r="K95" s="257">
        <f>IF(H95="","",I95+J95)</f>
        <v>0</v>
      </c>
      <c r="L95" s="257">
        <f>IF(H95="","",H95*I95)</f>
        <v>0</v>
      </c>
      <c r="M95" s="257">
        <f>IF(H95="","",H95*J95)</f>
        <v>0</v>
      </c>
      <c r="N95" s="257">
        <f>IF(H95="","",H95*K95)</f>
        <v>0</v>
      </c>
      <c r="O95" s="258"/>
      <c r="P95" s="270" t="e">
        <f>IF(OR(E95="",G95=0),"",VLOOKUP(E95,#REF!,7,0)*H95)</f>
        <v>#REF!</v>
      </c>
      <c r="Q95" s="61"/>
      <c r="R95" s="63"/>
      <c r="S95" s="61"/>
    </row>
    <row r="96" spans="1:19" s="60" customFormat="1" ht="24" x14ac:dyDescent="0.2">
      <c r="B96" s="181"/>
      <c r="C96" s="180" t="s">
        <v>1867</v>
      </c>
      <c r="D96" s="214" t="s">
        <v>1796</v>
      </c>
      <c r="E96" s="229" t="s">
        <v>1719</v>
      </c>
      <c r="F96" s="228" t="s">
        <v>1720</v>
      </c>
      <c r="G96" s="217" t="s">
        <v>2258</v>
      </c>
      <c r="H96" s="275">
        <v>268</v>
      </c>
      <c r="I96" s="270"/>
      <c r="J96" s="270"/>
      <c r="K96" s="257">
        <f>IF(H96="","",I96+J96)</f>
        <v>0</v>
      </c>
      <c r="L96" s="257">
        <f>IF(H96="","",H96*I96)</f>
        <v>0</v>
      </c>
      <c r="M96" s="257">
        <f>IF(H96="","",H96*J96)</f>
        <v>0</v>
      </c>
      <c r="N96" s="257">
        <f>IF(H96="","",H96*K96)</f>
        <v>0</v>
      </c>
      <c r="O96" s="258"/>
      <c r="P96" s="270" t="e">
        <f>IF(OR(E96="",G96=0),"",VLOOKUP(E96,#REF!,7,0)*H96)</f>
        <v>#REF!</v>
      </c>
      <c r="Q96" s="61"/>
      <c r="R96" s="63"/>
      <c r="S96" s="61"/>
    </row>
    <row r="97" spans="1:19" s="60" customFormat="1" ht="24" x14ac:dyDescent="0.2">
      <c r="B97" s="181"/>
      <c r="C97" s="180" t="s">
        <v>1766</v>
      </c>
      <c r="D97" s="214" t="s">
        <v>1675</v>
      </c>
      <c r="E97" s="229">
        <v>90695</v>
      </c>
      <c r="F97" s="228" t="s">
        <v>1040</v>
      </c>
      <c r="G97" s="217" t="s">
        <v>2258</v>
      </c>
      <c r="H97" s="275">
        <v>265</v>
      </c>
      <c r="I97" s="270"/>
      <c r="J97" s="270"/>
      <c r="K97" s="257">
        <f>IF(H97="","",I97+J97)</f>
        <v>0</v>
      </c>
      <c r="L97" s="257">
        <f>IF(H97="","",H97*I97)</f>
        <v>0</v>
      </c>
      <c r="M97" s="257">
        <f>IF(H97="","",H97*J97)</f>
        <v>0</v>
      </c>
      <c r="N97" s="257">
        <f>IF(H97="","",H97*K97)</f>
        <v>0</v>
      </c>
      <c r="O97" s="258"/>
      <c r="P97" s="270" t="e">
        <f>IF(OR(E97="",G97=0),"",VLOOKUP(E97,#REF!,10,0)*H97)</f>
        <v>#REF!</v>
      </c>
      <c r="Q97" s="61"/>
      <c r="R97" s="63"/>
      <c r="S97" s="61"/>
    </row>
    <row r="98" spans="1:19" s="60" customFormat="1" ht="12" x14ac:dyDescent="0.2">
      <c r="B98" s="181"/>
      <c r="C98" s="180"/>
      <c r="D98" s="214" t="s">
        <v>2037</v>
      </c>
      <c r="E98" s="215"/>
      <c r="F98" s="225" t="s">
        <v>1790</v>
      </c>
      <c r="G98" s="217"/>
      <c r="H98" s="275"/>
      <c r="I98" s="257"/>
      <c r="J98" s="257"/>
      <c r="K98" s="257"/>
      <c r="L98" s="257"/>
      <c r="M98" s="257"/>
      <c r="N98" s="257"/>
      <c r="O98" s="258"/>
      <c r="P98" s="258"/>
      <c r="Q98" s="61"/>
      <c r="R98" s="63"/>
      <c r="S98" s="61"/>
    </row>
    <row r="99" spans="1:19" s="60" customFormat="1" ht="24" x14ac:dyDescent="0.2">
      <c r="B99" s="181"/>
      <c r="C99" s="180" t="s">
        <v>1867</v>
      </c>
      <c r="D99" s="214" t="s">
        <v>2038</v>
      </c>
      <c r="E99" s="215">
        <v>5974</v>
      </c>
      <c r="F99" s="216" t="s">
        <v>1489</v>
      </c>
      <c r="G99" s="217" t="s">
        <v>2256</v>
      </c>
      <c r="H99" s="275">
        <v>9549.6</v>
      </c>
      <c r="I99" s="270"/>
      <c r="J99" s="270"/>
      <c r="K99" s="271">
        <f t="shared" ref="K99:K104" si="32">IF(H99="","",I99+J99)</f>
        <v>0</v>
      </c>
      <c r="L99" s="270">
        <f t="shared" ref="L99:L104" si="33">IF(H99="","",H99*I99)</f>
        <v>0</v>
      </c>
      <c r="M99" s="270">
        <f t="shared" ref="M99:M104" si="34">IF(H99="","",H99*J99)</f>
        <v>0</v>
      </c>
      <c r="N99" s="271">
        <f t="shared" ref="N99:N104" si="35">IF(H99="","",H99*K99)</f>
        <v>0</v>
      </c>
      <c r="O99" s="270"/>
      <c r="P99" s="270" t="e">
        <f>IF(OR(E99="",G99=0),"",VLOOKUP(E99,#REF!,7,0)*H99)</f>
        <v>#REF!</v>
      </c>
      <c r="Q99" s="61"/>
      <c r="R99" s="63"/>
      <c r="S99" s="61"/>
    </row>
    <row r="100" spans="1:19" s="60" customFormat="1" ht="24" x14ac:dyDescent="0.2">
      <c r="B100" s="181"/>
      <c r="C100" s="180" t="s">
        <v>1867</v>
      </c>
      <c r="D100" s="214" t="s">
        <v>2039</v>
      </c>
      <c r="E100" s="227" t="s">
        <v>2174</v>
      </c>
      <c r="F100" s="216" t="s">
        <v>2175</v>
      </c>
      <c r="G100" s="217" t="s">
        <v>2256</v>
      </c>
      <c r="H100" s="257">
        <v>5874.84</v>
      </c>
      <c r="I100" s="270"/>
      <c r="J100" s="270"/>
      <c r="K100" s="271">
        <f t="shared" si="32"/>
        <v>0</v>
      </c>
      <c r="L100" s="270">
        <f t="shared" si="33"/>
        <v>0</v>
      </c>
      <c r="M100" s="270">
        <f t="shared" si="34"/>
        <v>0</v>
      </c>
      <c r="N100" s="271">
        <f t="shared" si="35"/>
        <v>0</v>
      </c>
      <c r="O100" s="270"/>
      <c r="P100" s="270" t="e">
        <f>IF(OR(E100="",G100=0),"",VLOOKUP(E100,#REF!,7,0)*H100)</f>
        <v>#REF!</v>
      </c>
      <c r="Q100" s="61"/>
      <c r="R100" s="63"/>
      <c r="S100" s="61"/>
    </row>
    <row r="101" spans="1:19" s="60" customFormat="1" ht="24" x14ac:dyDescent="0.2">
      <c r="B101" s="181"/>
      <c r="C101" s="180" t="s">
        <v>1867</v>
      </c>
      <c r="D101" s="214" t="s">
        <v>1797</v>
      </c>
      <c r="E101" s="227" t="s">
        <v>2092</v>
      </c>
      <c r="F101" s="216" t="s">
        <v>2093</v>
      </c>
      <c r="G101" s="217" t="s">
        <v>2256</v>
      </c>
      <c r="H101" s="257">
        <v>15383.16</v>
      </c>
      <c r="I101" s="270"/>
      <c r="J101" s="270"/>
      <c r="K101" s="271">
        <f t="shared" si="32"/>
        <v>0</v>
      </c>
      <c r="L101" s="270">
        <f t="shared" si="33"/>
        <v>0</v>
      </c>
      <c r="M101" s="270">
        <f t="shared" si="34"/>
        <v>0</v>
      </c>
      <c r="N101" s="271">
        <f t="shared" si="35"/>
        <v>0</v>
      </c>
      <c r="O101" s="270"/>
      <c r="P101" s="270" t="e">
        <f>IF(OR(E101="",G101=0),"",VLOOKUP(E101,#REF!,7,0)*H101)</f>
        <v>#REF!</v>
      </c>
      <c r="Q101" s="61"/>
      <c r="R101" s="63"/>
      <c r="S101" s="61"/>
    </row>
    <row r="102" spans="1:19" s="60" customFormat="1" ht="24" x14ac:dyDescent="0.2">
      <c r="B102" s="181"/>
      <c r="C102" s="180" t="s">
        <v>1867</v>
      </c>
      <c r="D102" s="214" t="s">
        <v>1798</v>
      </c>
      <c r="E102" s="215" t="s">
        <v>2074</v>
      </c>
      <c r="F102" s="216" t="s">
        <v>2075</v>
      </c>
      <c r="G102" s="217" t="s">
        <v>2256</v>
      </c>
      <c r="H102" s="257">
        <v>8189.95</v>
      </c>
      <c r="I102" s="270"/>
      <c r="J102" s="270"/>
      <c r="K102" s="271">
        <f t="shared" si="32"/>
        <v>0</v>
      </c>
      <c r="L102" s="270">
        <f t="shared" si="33"/>
        <v>0</v>
      </c>
      <c r="M102" s="270">
        <f t="shared" si="34"/>
        <v>0</v>
      </c>
      <c r="N102" s="271">
        <f t="shared" si="35"/>
        <v>0</v>
      </c>
      <c r="O102" s="270"/>
      <c r="P102" s="270" t="e">
        <f>IF(OR(E102="",G102=0),"",VLOOKUP(E102,#REF!,7,0)*H102)</f>
        <v>#REF!</v>
      </c>
      <c r="Q102" s="61"/>
      <c r="R102" s="63"/>
      <c r="S102" s="61"/>
    </row>
    <row r="103" spans="1:19" s="60" customFormat="1" ht="12" x14ac:dyDescent="0.2">
      <c r="B103" s="181"/>
      <c r="C103" s="180" t="s">
        <v>1867</v>
      </c>
      <c r="D103" s="214" t="s">
        <v>1676</v>
      </c>
      <c r="E103" s="215" t="s">
        <v>2128</v>
      </c>
      <c r="F103" s="216" t="s">
        <v>2129</v>
      </c>
      <c r="G103" s="217" t="s">
        <v>2256</v>
      </c>
      <c r="H103" s="257">
        <v>8189.95</v>
      </c>
      <c r="I103" s="270"/>
      <c r="J103" s="270"/>
      <c r="K103" s="271">
        <f t="shared" si="32"/>
        <v>0</v>
      </c>
      <c r="L103" s="270">
        <f t="shared" si="33"/>
        <v>0</v>
      </c>
      <c r="M103" s="270">
        <f t="shared" si="34"/>
        <v>0</v>
      </c>
      <c r="N103" s="271">
        <f t="shared" si="35"/>
        <v>0</v>
      </c>
      <c r="O103" s="270"/>
      <c r="P103" s="270" t="e">
        <f>IF(OR(E103="",G103=0),"",VLOOKUP(E103,#REF!,7,0)*H103)</f>
        <v>#REF!</v>
      </c>
      <c r="Q103" s="61"/>
      <c r="R103" s="63"/>
      <c r="S103" s="61"/>
    </row>
    <row r="104" spans="1:19" s="60" customFormat="1" ht="24" x14ac:dyDescent="0.2">
      <c r="A104" s="61"/>
      <c r="B104" s="181"/>
      <c r="C104" s="180" t="s">
        <v>1766</v>
      </c>
      <c r="D104" s="214" t="s">
        <v>1677</v>
      </c>
      <c r="E104" s="215">
        <v>90152</v>
      </c>
      <c r="F104" s="232" t="s">
        <v>1738</v>
      </c>
      <c r="G104" s="217" t="s">
        <v>2256</v>
      </c>
      <c r="H104" s="257">
        <v>1561.81</v>
      </c>
      <c r="I104" s="270"/>
      <c r="J104" s="270"/>
      <c r="K104" s="257">
        <f t="shared" si="32"/>
        <v>0</v>
      </c>
      <c r="L104" s="257">
        <f t="shared" si="33"/>
        <v>0</v>
      </c>
      <c r="M104" s="257">
        <f t="shared" si="34"/>
        <v>0</v>
      </c>
      <c r="N104" s="257">
        <f t="shared" si="35"/>
        <v>0</v>
      </c>
      <c r="O104" s="258"/>
      <c r="P104" s="270" t="e">
        <f>IF(OR(E104="",G104=0),"",VLOOKUP(E104,#REF!,10,0)*H104)</f>
        <v>#REF!</v>
      </c>
      <c r="Q104" s="61"/>
      <c r="R104" s="63"/>
      <c r="S104" s="61"/>
    </row>
    <row r="105" spans="1:19" s="60" customFormat="1" ht="24" x14ac:dyDescent="0.2">
      <c r="B105" s="181"/>
      <c r="C105" s="180" t="s">
        <v>1867</v>
      </c>
      <c r="D105" s="214" t="s">
        <v>1678</v>
      </c>
      <c r="E105" s="215" t="s">
        <v>2124</v>
      </c>
      <c r="F105" s="236" t="s">
        <v>2125</v>
      </c>
      <c r="G105" s="217" t="s">
        <v>2256</v>
      </c>
      <c r="H105" s="257">
        <v>4776.16</v>
      </c>
      <c r="I105" s="270"/>
      <c r="J105" s="270"/>
      <c r="K105" s="271">
        <f t="shared" ref="K105:K114" si="36">IF(H105="","",I105+J105)</f>
        <v>0</v>
      </c>
      <c r="L105" s="270">
        <f t="shared" ref="L105:L114" si="37">IF(H105="","",H105*I105)</f>
        <v>0</v>
      </c>
      <c r="M105" s="270">
        <f t="shared" ref="M105:M114" si="38">IF(H105="","",H105*J105)</f>
        <v>0</v>
      </c>
      <c r="N105" s="271">
        <f t="shared" ref="N105:N114" si="39">IF(H105="","",H105*K105)</f>
        <v>0</v>
      </c>
      <c r="O105" s="270"/>
      <c r="P105" s="270" t="e">
        <f>IF(OR(E105="",G105=0),"",VLOOKUP(E105,#REF!,7,0)*H105)</f>
        <v>#REF!</v>
      </c>
      <c r="Q105" s="61"/>
      <c r="R105" s="63"/>
      <c r="S105" s="61"/>
    </row>
    <row r="106" spans="1:19" s="60" customFormat="1" ht="12" x14ac:dyDescent="0.2">
      <c r="A106" s="61"/>
      <c r="B106" s="181"/>
      <c r="C106" s="180" t="s">
        <v>1766</v>
      </c>
      <c r="D106" s="214" t="s">
        <v>1800</v>
      </c>
      <c r="E106" s="215">
        <v>90587</v>
      </c>
      <c r="F106" s="236" t="s">
        <v>1560</v>
      </c>
      <c r="G106" s="217" t="s">
        <v>2256</v>
      </c>
      <c r="H106" s="257">
        <v>41.28</v>
      </c>
      <c r="I106" s="270"/>
      <c r="J106" s="270"/>
      <c r="K106" s="257">
        <f t="shared" si="36"/>
        <v>0</v>
      </c>
      <c r="L106" s="257">
        <f t="shared" si="37"/>
        <v>0</v>
      </c>
      <c r="M106" s="257">
        <f t="shared" si="38"/>
        <v>0</v>
      </c>
      <c r="N106" s="257">
        <f t="shared" si="39"/>
        <v>0</v>
      </c>
      <c r="O106" s="258"/>
      <c r="P106" s="270" t="e">
        <f>IF(OR(E106="",G106=0),"",VLOOKUP(E106,#REF!,10,0)*H106)</f>
        <v>#REF!</v>
      </c>
      <c r="Q106" s="61"/>
      <c r="R106" s="63"/>
      <c r="S106" s="61"/>
    </row>
    <row r="107" spans="1:19" s="60" customFormat="1" ht="12" x14ac:dyDescent="0.2">
      <c r="A107" s="61"/>
      <c r="B107" s="181"/>
      <c r="C107" s="180" t="s">
        <v>1766</v>
      </c>
      <c r="D107" s="214" t="s">
        <v>1801</v>
      </c>
      <c r="E107" s="215">
        <v>90006</v>
      </c>
      <c r="F107" s="237" t="s">
        <v>1456</v>
      </c>
      <c r="G107" s="217" t="s">
        <v>2256</v>
      </c>
      <c r="H107" s="257">
        <v>148.69999999999999</v>
      </c>
      <c r="I107" s="270"/>
      <c r="J107" s="270"/>
      <c r="K107" s="257">
        <f t="shared" si="36"/>
        <v>0</v>
      </c>
      <c r="L107" s="257">
        <f t="shared" si="37"/>
        <v>0</v>
      </c>
      <c r="M107" s="257">
        <f t="shared" si="38"/>
        <v>0</v>
      </c>
      <c r="N107" s="257">
        <f t="shared" si="39"/>
        <v>0</v>
      </c>
      <c r="O107" s="258"/>
      <c r="P107" s="270" t="e">
        <f>IF(OR(E107="",G107=0),"",VLOOKUP(E107,#REF!,10,0)*H107)</f>
        <v>#REF!</v>
      </c>
      <c r="Q107" s="61"/>
      <c r="R107" s="63"/>
      <c r="S107" s="61"/>
    </row>
    <row r="108" spans="1:19" s="60" customFormat="1" ht="12" x14ac:dyDescent="0.2">
      <c r="A108" s="61"/>
      <c r="B108" s="181"/>
      <c r="C108" s="180" t="s">
        <v>1766</v>
      </c>
      <c r="D108" s="214" t="s">
        <v>2040</v>
      </c>
      <c r="E108" s="215">
        <v>90593</v>
      </c>
      <c r="F108" s="226" t="s">
        <v>2014</v>
      </c>
      <c r="G108" s="217" t="s">
        <v>2256</v>
      </c>
      <c r="H108" s="257">
        <v>296.77</v>
      </c>
      <c r="I108" s="270"/>
      <c r="J108" s="270"/>
      <c r="K108" s="257">
        <f t="shared" si="36"/>
        <v>0</v>
      </c>
      <c r="L108" s="257">
        <f t="shared" si="37"/>
        <v>0</v>
      </c>
      <c r="M108" s="257">
        <f t="shared" si="38"/>
        <v>0</v>
      </c>
      <c r="N108" s="257">
        <f t="shared" si="39"/>
        <v>0</v>
      </c>
      <c r="O108" s="258"/>
      <c r="P108" s="270" t="e">
        <f>IF(OR(E108="",G108=0),"",VLOOKUP(E108,#REF!,10,0)*H108)</f>
        <v>#REF!</v>
      </c>
      <c r="Q108" s="61"/>
      <c r="R108" s="63"/>
      <c r="S108" s="61"/>
    </row>
    <row r="109" spans="1:19" s="60" customFormat="1" ht="12" x14ac:dyDescent="0.2">
      <c r="A109" s="61"/>
      <c r="B109" s="181"/>
      <c r="C109" s="180" t="s">
        <v>1766</v>
      </c>
      <c r="D109" s="214" t="s">
        <v>2041</v>
      </c>
      <c r="E109" s="215">
        <v>90590</v>
      </c>
      <c r="F109" s="226" t="s">
        <v>1593</v>
      </c>
      <c r="G109" s="217" t="s">
        <v>2256</v>
      </c>
      <c r="H109" s="257">
        <v>126.28</v>
      </c>
      <c r="I109" s="270"/>
      <c r="J109" s="270"/>
      <c r="K109" s="257">
        <f t="shared" si="36"/>
        <v>0</v>
      </c>
      <c r="L109" s="257">
        <f t="shared" si="37"/>
        <v>0</v>
      </c>
      <c r="M109" s="257">
        <f t="shared" si="38"/>
        <v>0</v>
      </c>
      <c r="N109" s="257">
        <f t="shared" si="39"/>
        <v>0</v>
      </c>
      <c r="O109" s="258"/>
      <c r="P109" s="270" t="e">
        <f>IF(OR(E109="",G109=0),"",VLOOKUP(E109,#REF!,10,0)*H109)</f>
        <v>#REF!</v>
      </c>
      <c r="Q109" s="61"/>
      <c r="R109" s="63"/>
      <c r="S109" s="61"/>
    </row>
    <row r="110" spans="1:19" s="60" customFormat="1" ht="12" x14ac:dyDescent="0.2">
      <c r="A110" s="61"/>
      <c r="B110" s="181"/>
      <c r="C110" s="180" t="s">
        <v>1766</v>
      </c>
      <c r="D110" s="214" t="s">
        <v>2042</v>
      </c>
      <c r="E110" s="215">
        <v>90688</v>
      </c>
      <c r="F110" s="237" t="s">
        <v>1015</v>
      </c>
      <c r="G110" s="217" t="s">
        <v>2258</v>
      </c>
      <c r="H110" s="257">
        <v>36.799999999999997</v>
      </c>
      <c r="I110" s="270"/>
      <c r="J110" s="270"/>
      <c r="K110" s="257">
        <f t="shared" si="36"/>
        <v>0</v>
      </c>
      <c r="L110" s="257">
        <f t="shared" si="37"/>
        <v>0</v>
      </c>
      <c r="M110" s="257">
        <f t="shared" si="38"/>
        <v>0</v>
      </c>
      <c r="N110" s="257">
        <f t="shared" si="39"/>
        <v>0</v>
      </c>
      <c r="O110" s="258"/>
      <c r="P110" s="270" t="e">
        <f>IF(OR(E110="",G110=0),"",VLOOKUP(E110,#REF!,10,0)*H110)</f>
        <v>#REF!</v>
      </c>
      <c r="Q110" s="61"/>
      <c r="R110" s="63"/>
      <c r="S110" s="61"/>
    </row>
    <row r="111" spans="1:19" s="60" customFormat="1" ht="12" x14ac:dyDescent="0.2">
      <c r="A111" s="61"/>
      <c r="B111" s="181"/>
      <c r="C111" s="180" t="s">
        <v>1766</v>
      </c>
      <c r="D111" s="214" t="s">
        <v>2043</v>
      </c>
      <c r="E111" s="215">
        <v>90693</v>
      </c>
      <c r="F111" s="237" t="s">
        <v>1037</v>
      </c>
      <c r="G111" s="217" t="s">
        <v>2258</v>
      </c>
      <c r="H111" s="257">
        <v>1424.59</v>
      </c>
      <c r="I111" s="270"/>
      <c r="J111" s="270"/>
      <c r="K111" s="257">
        <f t="shared" si="36"/>
        <v>0</v>
      </c>
      <c r="L111" s="257">
        <f t="shared" si="37"/>
        <v>0</v>
      </c>
      <c r="M111" s="257">
        <f t="shared" si="38"/>
        <v>0</v>
      </c>
      <c r="N111" s="257">
        <f t="shared" si="39"/>
        <v>0</v>
      </c>
      <c r="O111" s="258"/>
      <c r="P111" s="270" t="e">
        <f>IF(OR(E111="",G111=0),"",VLOOKUP(E111,#REF!,10,0)*H111)</f>
        <v>#REF!</v>
      </c>
      <c r="Q111" s="61"/>
      <c r="R111" s="63"/>
      <c r="S111" s="61"/>
    </row>
    <row r="112" spans="1:19" s="60" customFormat="1" ht="12" x14ac:dyDescent="0.2">
      <c r="A112" s="61"/>
      <c r="B112" s="181"/>
      <c r="C112" s="180" t="s">
        <v>1766</v>
      </c>
      <c r="D112" s="214" t="s">
        <v>2044</v>
      </c>
      <c r="E112" s="215">
        <v>90694</v>
      </c>
      <c r="F112" s="237" t="s">
        <v>1036</v>
      </c>
      <c r="G112" s="217" t="s">
        <v>2258</v>
      </c>
      <c r="H112" s="257">
        <v>54</v>
      </c>
      <c r="I112" s="270"/>
      <c r="J112" s="270"/>
      <c r="K112" s="257">
        <f t="shared" si="36"/>
        <v>0</v>
      </c>
      <c r="L112" s="257">
        <f t="shared" si="37"/>
        <v>0</v>
      </c>
      <c r="M112" s="257">
        <f t="shared" si="38"/>
        <v>0</v>
      </c>
      <c r="N112" s="257">
        <f t="shared" si="39"/>
        <v>0</v>
      </c>
      <c r="O112" s="258"/>
      <c r="P112" s="270" t="e">
        <f>IF(OR(E112="",G112=0),"",VLOOKUP(E112,#REF!,10,0)*H112)</f>
        <v>#REF!</v>
      </c>
      <c r="Q112" s="61"/>
      <c r="R112" s="63"/>
      <c r="S112" s="61"/>
    </row>
    <row r="113" spans="1:49" s="60" customFormat="1" ht="12" x14ac:dyDescent="0.2">
      <c r="A113" s="61"/>
      <c r="B113" s="181"/>
      <c r="C113" s="180" t="s">
        <v>1766</v>
      </c>
      <c r="D113" s="214" t="s">
        <v>2045</v>
      </c>
      <c r="E113" s="215">
        <v>90097</v>
      </c>
      <c r="F113" s="237" t="s">
        <v>1067</v>
      </c>
      <c r="G113" s="217" t="s">
        <v>2256</v>
      </c>
      <c r="H113" s="257">
        <v>20</v>
      </c>
      <c r="I113" s="270"/>
      <c r="J113" s="270"/>
      <c r="K113" s="257">
        <f t="shared" si="36"/>
        <v>0</v>
      </c>
      <c r="L113" s="257">
        <f t="shared" si="37"/>
        <v>0</v>
      </c>
      <c r="M113" s="257">
        <f t="shared" si="38"/>
        <v>0</v>
      </c>
      <c r="N113" s="257">
        <f t="shared" si="39"/>
        <v>0</v>
      </c>
      <c r="O113" s="258"/>
      <c r="P113" s="270" t="e">
        <f>IF(OR(E113="",G113=0),"",VLOOKUP(E113,#REF!,10,0)*H113)</f>
        <v>#REF!</v>
      </c>
      <c r="Q113" s="61"/>
      <c r="R113" s="63"/>
      <c r="S113" s="61"/>
    </row>
    <row r="114" spans="1:49" s="60" customFormat="1" ht="24" x14ac:dyDescent="0.2">
      <c r="A114" s="61"/>
      <c r="B114" s="181"/>
      <c r="C114" s="180" t="s">
        <v>1867</v>
      </c>
      <c r="D114" s="214" t="s">
        <v>1679</v>
      </c>
      <c r="E114" s="100" t="s">
        <v>2091</v>
      </c>
      <c r="F114" s="237" t="s">
        <v>1731</v>
      </c>
      <c r="G114" s="217" t="s">
        <v>2258</v>
      </c>
      <c r="H114" s="257">
        <v>220</v>
      </c>
      <c r="I114" s="270"/>
      <c r="J114" s="270"/>
      <c r="K114" s="271">
        <f t="shared" si="36"/>
        <v>0</v>
      </c>
      <c r="L114" s="270">
        <f t="shared" si="37"/>
        <v>0</v>
      </c>
      <c r="M114" s="270">
        <f t="shared" si="38"/>
        <v>0</v>
      </c>
      <c r="N114" s="271">
        <f t="shared" si="39"/>
        <v>0</v>
      </c>
      <c r="O114" s="270"/>
      <c r="P114" s="270" t="e">
        <f>IF(OR(E114="",G114=0),"",VLOOKUP(E114,#REF!,7,0)*H114)</f>
        <v>#REF!</v>
      </c>
      <c r="Q114" s="61"/>
      <c r="R114" s="63"/>
      <c r="S114" s="61"/>
    </row>
    <row r="115" spans="1:49" s="60" customFormat="1" ht="12" x14ac:dyDescent="0.2">
      <c r="B115" s="181"/>
      <c r="C115" s="180"/>
      <c r="D115" s="214" t="s">
        <v>1035</v>
      </c>
      <c r="E115" s="215"/>
      <c r="F115" s="238" t="s">
        <v>1799</v>
      </c>
      <c r="G115" s="217"/>
      <c r="H115" s="257"/>
      <c r="I115" s="257"/>
      <c r="J115" s="257"/>
      <c r="K115" s="257"/>
      <c r="L115" s="257"/>
      <c r="M115" s="257"/>
      <c r="N115" s="257"/>
      <c r="O115" s="258"/>
      <c r="P115" s="258"/>
      <c r="Q115" s="61"/>
      <c r="R115" s="63"/>
      <c r="S115" s="61"/>
    </row>
    <row r="116" spans="1:49" s="60" customFormat="1" ht="24" x14ac:dyDescent="0.2">
      <c r="B116" s="181"/>
      <c r="C116" s="180" t="s">
        <v>1867</v>
      </c>
      <c r="D116" s="214" t="s">
        <v>1041</v>
      </c>
      <c r="E116" s="215">
        <v>5975</v>
      </c>
      <c r="F116" s="236" t="s">
        <v>2173</v>
      </c>
      <c r="G116" s="217" t="s">
        <v>2256</v>
      </c>
      <c r="H116" s="257">
        <v>288.41000000000003</v>
      </c>
      <c r="I116" s="270"/>
      <c r="J116" s="270"/>
      <c r="K116" s="271">
        <f t="shared" ref="K116:K125" si="40">IF(H116="","",I116+J116)</f>
        <v>0</v>
      </c>
      <c r="L116" s="270">
        <f t="shared" ref="L116:L125" si="41">IF(H116="","",H116*I116)</f>
        <v>0</v>
      </c>
      <c r="M116" s="270">
        <f t="shared" ref="M116:M125" si="42">IF(H116="","",H116*J116)</f>
        <v>0</v>
      </c>
      <c r="N116" s="271">
        <f t="shared" ref="N116:N125" si="43">IF(H116="","",H116*K116)</f>
        <v>0</v>
      </c>
      <c r="O116" s="270"/>
      <c r="P116" s="270" t="e">
        <f>IF(OR(E116="",G116=0),"",VLOOKUP(E116,#REF!,7,0)*H116)</f>
        <v>#REF!</v>
      </c>
      <c r="Q116" s="61"/>
      <c r="R116" s="63"/>
      <c r="S116" s="61"/>
    </row>
    <row r="117" spans="1:49" s="60" customFormat="1" ht="24" x14ac:dyDescent="0.2">
      <c r="B117" s="181"/>
      <c r="C117" s="180" t="s">
        <v>1867</v>
      </c>
      <c r="D117" s="214" t="s">
        <v>1042</v>
      </c>
      <c r="E117" s="215">
        <v>5982</v>
      </c>
      <c r="F117" s="216" t="s">
        <v>2176</v>
      </c>
      <c r="G117" s="217" t="s">
        <v>2256</v>
      </c>
      <c r="H117" s="257">
        <v>288.41000000000003</v>
      </c>
      <c r="I117" s="270"/>
      <c r="J117" s="270"/>
      <c r="K117" s="271">
        <f t="shared" si="40"/>
        <v>0</v>
      </c>
      <c r="L117" s="270">
        <f t="shared" si="41"/>
        <v>0</v>
      </c>
      <c r="M117" s="270">
        <f t="shared" si="42"/>
        <v>0</v>
      </c>
      <c r="N117" s="271">
        <f t="shared" si="43"/>
        <v>0</v>
      </c>
      <c r="O117" s="270"/>
      <c r="P117" s="270" t="e">
        <f>IF(OR(E117="",G117=0),"",VLOOKUP(E117,#REF!,7,0)*H117)</f>
        <v>#REF!</v>
      </c>
      <c r="Q117" s="61"/>
      <c r="R117" s="63"/>
      <c r="S117" s="61"/>
    </row>
    <row r="118" spans="1:49" s="60" customFormat="1" ht="12" x14ac:dyDescent="0.2">
      <c r="B118" s="181"/>
      <c r="C118" s="180" t="s">
        <v>1867</v>
      </c>
      <c r="D118" s="214" t="s">
        <v>1043</v>
      </c>
      <c r="E118" s="215" t="s">
        <v>2126</v>
      </c>
      <c r="F118" s="216" t="s">
        <v>2127</v>
      </c>
      <c r="G118" s="217" t="s">
        <v>2256</v>
      </c>
      <c r="H118" s="257">
        <v>2579.66</v>
      </c>
      <c r="I118" s="270"/>
      <c r="J118" s="270"/>
      <c r="K118" s="271">
        <f t="shared" si="40"/>
        <v>0</v>
      </c>
      <c r="L118" s="270">
        <f t="shared" si="41"/>
        <v>0</v>
      </c>
      <c r="M118" s="270">
        <f t="shared" si="42"/>
        <v>0</v>
      </c>
      <c r="N118" s="271">
        <f t="shared" si="43"/>
        <v>0</v>
      </c>
      <c r="O118" s="270"/>
      <c r="P118" s="270" t="e">
        <f>IF(OR(E118="",G118=0),"",VLOOKUP(E118,#REF!,7,0)*H118)</f>
        <v>#REF!</v>
      </c>
      <c r="Q118" s="61"/>
      <c r="R118" s="63"/>
      <c r="S118" s="61"/>
    </row>
    <row r="119" spans="1:49" s="60" customFormat="1" ht="12" x14ac:dyDescent="0.2">
      <c r="B119" s="181"/>
      <c r="C119" s="180" t="s">
        <v>1867</v>
      </c>
      <c r="D119" s="214" t="s">
        <v>1044</v>
      </c>
      <c r="E119" s="215" t="s">
        <v>2070</v>
      </c>
      <c r="F119" s="216" t="s">
        <v>2071</v>
      </c>
      <c r="G119" s="217" t="s">
        <v>2256</v>
      </c>
      <c r="H119" s="257">
        <v>2579.66</v>
      </c>
      <c r="I119" s="270"/>
      <c r="J119" s="270"/>
      <c r="K119" s="271">
        <f t="shared" si="40"/>
        <v>0</v>
      </c>
      <c r="L119" s="270">
        <f t="shared" si="41"/>
        <v>0</v>
      </c>
      <c r="M119" s="270">
        <f t="shared" si="42"/>
        <v>0</v>
      </c>
      <c r="N119" s="271">
        <f t="shared" si="43"/>
        <v>0</v>
      </c>
      <c r="O119" s="270"/>
      <c r="P119" s="270" t="e">
        <f>IF(OR(E119="",G119=0),"",VLOOKUP(E119,#REF!,7,0)*H119)</f>
        <v>#REF!</v>
      </c>
      <c r="Q119" s="61"/>
      <c r="R119" s="63"/>
      <c r="S119" s="61"/>
    </row>
    <row r="120" spans="1:49" s="60" customFormat="1" ht="12" x14ac:dyDescent="0.2">
      <c r="B120" s="181"/>
      <c r="C120" s="180" t="s">
        <v>1867</v>
      </c>
      <c r="D120" s="214" t="s">
        <v>1045</v>
      </c>
      <c r="E120" s="215" t="s">
        <v>2130</v>
      </c>
      <c r="F120" s="216" t="s">
        <v>2131</v>
      </c>
      <c r="G120" s="217" t="s">
        <v>2256</v>
      </c>
      <c r="H120" s="257">
        <v>653.15</v>
      </c>
      <c r="I120" s="270"/>
      <c r="J120" s="270"/>
      <c r="K120" s="271">
        <f t="shared" si="40"/>
        <v>0</v>
      </c>
      <c r="L120" s="270">
        <f t="shared" si="41"/>
        <v>0</v>
      </c>
      <c r="M120" s="270">
        <f t="shared" si="42"/>
        <v>0</v>
      </c>
      <c r="N120" s="271">
        <f t="shared" si="43"/>
        <v>0</v>
      </c>
      <c r="O120" s="270"/>
      <c r="P120" s="270" t="e">
        <f>IF(OR(E120="",G120=0),"",VLOOKUP(E120,#REF!,7,0)*H120)</f>
        <v>#REF!</v>
      </c>
      <c r="Q120" s="61"/>
      <c r="R120" s="63"/>
      <c r="S120" s="61"/>
    </row>
    <row r="121" spans="1:49" s="60" customFormat="1" ht="24" x14ac:dyDescent="0.2">
      <c r="B121" s="181"/>
      <c r="C121" s="180" t="s">
        <v>1867</v>
      </c>
      <c r="D121" s="214" t="s">
        <v>1047</v>
      </c>
      <c r="E121" s="215" t="s">
        <v>2072</v>
      </c>
      <c r="F121" s="236" t="s">
        <v>2073</v>
      </c>
      <c r="G121" s="217" t="s">
        <v>2256</v>
      </c>
      <c r="H121" s="257">
        <v>653.15</v>
      </c>
      <c r="I121" s="270"/>
      <c r="J121" s="270"/>
      <c r="K121" s="271">
        <f t="shared" si="40"/>
        <v>0</v>
      </c>
      <c r="L121" s="270">
        <f t="shared" si="41"/>
        <v>0</v>
      </c>
      <c r="M121" s="270">
        <f t="shared" si="42"/>
        <v>0</v>
      </c>
      <c r="N121" s="271">
        <f t="shared" si="43"/>
        <v>0</v>
      </c>
      <c r="O121" s="270"/>
      <c r="P121" s="270" t="e">
        <f>IF(OR(E121="",G121=0),"",VLOOKUP(E121,#REF!,7,0)*H121)</f>
        <v>#REF!</v>
      </c>
      <c r="Q121" s="61"/>
      <c r="R121" s="63"/>
      <c r="S121" s="61"/>
    </row>
    <row r="122" spans="1:49" s="60" customFormat="1" ht="12" x14ac:dyDescent="0.2">
      <c r="B122" s="181"/>
      <c r="C122" s="180" t="s">
        <v>1766</v>
      </c>
      <c r="D122" s="214" t="s">
        <v>1066</v>
      </c>
      <c r="E122" s="215">
        <v>90010</v>
      </c>
      <c r="F122" s="236" t="s">
        <v>1118</v>
      </c>
      <c r="G122" s="217" t="s">
        <v>2256</v>
      </c>
      <c r="H122" s="257">
        <v>2502.09</v>
      </c>
      <c r="I122" s="270"/>
      <c r="J122" s="270"/>
      <c r="K122" s="257">
        <f>IF(H122="","",I122+J122)</f>
        <v>0</v>
      </c>
      <c r="L122" s="257">
        <f>IF(H122="","",H122*I122)</f>
        <v>0</v>
      </c>
      <c r="M122" s="257">
        <f>IF(H122="","",H122*J122)</f>
        <v>0</v>
      </c>
      <c r="N122" s="257">
        <f>IF(H122="","",H122*K122)</f>
        <v>0</v>
      </c>
      <c r="O122" s="258"/>
      <c r="P122" s="270" t="e">
        <f>IF(OR(E122="",G122=0),"",VLOOKUP(E122,#REF!,10,0)*H122)</f>
        <v>#REF!</v>
      </c>
      <c r="Q122" s="61"/>
      <c r="R122" s="63"/>
      <c r="S122" s="61"/>
    </row>
    <row r="123" spans="1:49" s="60" customFormat="1" ht="12" x14ac:dyDescent="0.2">
      <c r="B123" s="181"/>
      <c r="C123" s="180" t="s">
        <v>1766</v>
      </c>
      <c r="D123" s="214" t="s">
        <v>1116</v>
      </c>
      <c r="E123" s="215">
        <v>90013</v>
      </c>
      <c r="F123" s="236" t="s">
        <v>1119</v>
      </c>
      <c r="G123" s="217" t="s">
        <v>2256</v>
      </c>
      <c r="H123" s="257">
        <v>413.99</v>
      </c>
      <c r="I123" s="270"/>
      <c r="J123" s="270"/>
      <c r="K123" s="257">
        <f>IF(H123="","",I123+J123)</f>
        <v>0</v>
      </c>
      <c r="L123" s="257">
        <f>IF(H123="","",H123*I123)</f>
        <v>0</v>
      </c>
      <c r="M123" s="257">
        <f>IF(H123="","",H123*J123)</f>
        <v>0</v>
      </c>
      <c r="N123" s="257">
        <f>IF(H123="","",H123*K123)</f>
        <v>0</v>
      </c>
      <c r="O123" s="258"/>
      <c r="P123" s="270" t="e">
        <f>IF(OR(E123="",G123=0),"",VLOOKUP(E123,#REF!,10,0)*H123)</f>
        <v>#REF!</v>
      </c>
      <c r="Q123" s="61"/>
      <c r="R123" s="63"/>
      <c r="S123" s="61"/>
    </row>
    <row r="124" spans="1:49" s="60" customFormat="1" ht="12" x14ac:dyDescent="0.2">
      <c r="A124" s="61"/>
      <c r="B124" s="181"/>
      <c r="C124" s="180" t="s">
        <v>1766</v>
      </c>
      <c r="D124" s="214" t="s">
        <v>1117</v>
      </c>
      <c r="E124" s="215">
        <v>90011</v>
      </c>
      <c r="F124" s="234" t="s">
        <v>1120</v>
      </c>
      <c r="G124" s="217" t="s">
        <v>2256</v>
      </c>
      <c r="H124" s="257">
        <v>97.52</v>
      </c>
      <c r="I124" s="270"/>
      <c r="J124" s="270"/>
      <c r="K124" s="257">
        <f t="shared" si="40"/>
        <v>0</v>
      </c>
      <c r="L124" s="257">
        <f t="shared" si="41"/>
        <v>0</v>
      </c>
      <c r="M124" s="257">
        <f t="shared" si="42"/>
        <v>0</v>
      </c>
      <c r="N124" s="257">
        <f t="shared" si="43"/>
        <v>0</v>
      </c>
      <c r="O124" s="258"/>
      <c r="P124" s="270" t="e">
        <f>IF(OR(E124="",G124=0),"",VLOOKUP(E124,#REF!,10,0)*H124)</f>
        <v>#REF!</v>
      </c>
      <c r="Q124" s="61"/>
      <c r="R124" s="63"/>
      <c r="S124" s="61"/>
    </row>
    <row r="125" spans="1:49" s="64" customFormat="1" ht="12" x14ac:dyDescent="0.2">
      <c r="A125" s="60"/>
      <c r="B125" s="181"/>
      <c r="C125" s="180" t="s">
        <v>1766</v>
      </c>
      <c r="D125" s="214" t="s">
        <v>1121</v>
      </c>
      <c r="E125" s="215">
        <v>90593</v>
      </c>
      <c r="F125" s="226" t="s">
        <v>2014</v>
      </c>
      <c r="G125" s="217" t="s">
        <v>2256</v>
      </c>
      <c r="H125" s="257">
        <v>118.2</v>
      </c>
      <c r="I125" s="270"/>
      <c r="J125" s="270"/>
      <c r="K125" s="257">
        <f t="shared" si="40"/>
        <v>0</v>
      </c>
      <c r="L125" s="257">
        <f t="shared" si="41"/>
        <v>0</v>
      </c>
      <c r="M125" s="257">
        <f t="shared" si="42"/>
        <v>0</v>
      </c>
      <c r="N125" s="257">
        <f t="shared" si="43"/>
        <v>0</v>
      </c>
      <c r="O125" s="258"/>
      <c r="P125" s="270" t="e">
        <f>IF(OR(E125="",G125=0),"",VLOOKUP(E125,#REF!,10,0)*H125)</f>
        <v>#REF!</v>
      </c>
      <c r="Q125" s="61"/>
      <c r="R125" s="63"/>
      <c r="S125" s="61"/>
      <c r="T125" s="60"/>
      <c r="U125" s="60"/>
      <c r="V125" s="60"/>
      <c r="W125" s="60"/>
      <c r="X125" s="60"/>
      <c r="Y125" s="60"/>
      <c r="Z125" s="60"/>
      <c r="AA125" s="60"/>
      <c r="AB125" s="60"/>
      <c r="AC125" s="60"/>
      <c r="AD125" s="60"/>
      <c r="AE125" s="60"/>
      <c r="AF125" s="60"/>
      <c r="AG125" s="60"/>
      <c r="AH125" s="60"/>
      <c r="AI125" s="60"/>
      <c r="AJ125" s="60"/>
      <c r="AK125" s="60"/>
      <c r="AL125" s="60"/>
      <c r="AM125" s="60"/>
      <c r="AN125" s="60"/>
      <c r="AO125" s="60"/>
      <c r="AP125" s="60"/>
      <c r="AQ125" s="60"/>
      <c r="AR125" s="60"/>
      <c r="AS125" s="60"/>
      <c r="AT125" s="60"/>
      <c r="AU125" s="60"/>
      <c r="AV125" s="60"/>
      <c r="AW125" s="60"/>
    </row>
    <row r="126" spans="1:49" s="64" customFormat="1" ht="12" x14ac:dyDescent="0.2">
      <c r="A126" s="60"/>
      <c r="B126" s="181"/>
      <c r="C126" s="180"/>
      <c r="D126" s="214"/>
      <c r="E126" s="215"/>
      <c r="F126" s="226"/>
      <c r="G126" s="217"/>
      <c r="H126" s="257"/>
      <c r="I126" s="270"/>
      <c r="J126" s="270"/>
      <c r="K126" s="257"/>
      <c r="L126" s="257"/>
      <c r="M126" s="257"/>
      <c r="N126" s="257"/>
      <c r="O126" s="258"/>
      <c r="P126" s="270"/>
      <c r="Q126" s="61"/>
      <c r="R126" s="63"/>
      <c r="S126" s="61"/>
      <c r="T126" s="60"/>
      <c r="U126" s="60"/>
      <c r="V126" s="60"/>
      <c r="W126" s="60"/>
      <c r="X126" s="60"/>
      <c r="Y126" s="60"/>
      <c r="Z126" s="60"/>
      <c r="AA126" s="60"/>
      <c r="AB126" s="60"/>
      <c r="AC126" s="60"/>
      <c r="AD126" s="60"/>
      <c r="AE126" s="60"/>
      <c r="AF126" s="60"/>
      <c r="AG126" s="60"/>
      <c r="AH126" s="60"/>
      <c r="AI126" s="60"/>
      <c r="AJ126" s="60"/>
      <c r="AK126" s="60"/>
      <c r="AL126" s="60"/>
      <c r="AM126" s="60"/>
      <c r="AN126" s="60"/>
      <c r="AO126" s="60"/>
      <c r="AP126" s="60"/>
      <c r="AQ126" s="60"/>
      <c r="AR126" s="60"/>
      <c r="AS126" s="60"/>
      <c r="AT126" s="60"/>
      <c r="AU126" s="60"/>
      <c r="AV126" s="60"/>
      <c r="AW126" s="60"/>
    </row>
    <row r="127" spans="1:49" s="60" customFormat="1" ht="12" x14ac:dyDescent="0.2">
      <c r="B127" s="181"/>
      <c r="C127" s="180"/>
      <c r="D127" s="224">
        <v>8</v>
      </c>
      <c r="E127" s="215"/>
      <c r="F127" s="225" t="s">
        <v>1802</v>
      </c>
      <c r="G127" s="217"/>
      <c r="H127" s="257"/>
      <c r="I127" s="257"/>
      <c r="J127" s="257"/>
      <c r="K127" s="257"/>
      <c r="L127" s="257"/>
      <c r="M127" s="257"/>
      <c r="N127" s="257"/>
      <c r="O127" s="258">
        <f>SUM(N127:N173)</f>
        <v>0</v>
      </c>
      <c r="P127" s="258"/>
      <c r="Q127" s="61"/>
      <c r="R127" s="63"/>
      <c r="S127" s="61"/>
    </row>
    <row r="128" spans="1:49" s="60" customFormat="1" ht="12" x14ac:dyDescent="0.2">
      <c r="B128" s="181"/>
      <c r="C128" s="180"/>
      <c r="D128" s="214" t="s">
        <v>1803</v>
      </c>
      <c r="E128" s="215"/>
      <c r="F128" s="225" t="s">
        <v>1494</v>
      </c>
      <c r="G128" s="217"/>
      <c r="H128" s="257"/>
      <c r="I128" s="257"/>
      <c r="J128" s="257"/>
      <c r="K128" s="257"/>
      <c r="L128" s="257"/>
      <c r="M128" s="257"/>
      <c r="N128" s="257"/>
      <c r="O128" s="258"/>
      <c r="P128" s="258"/>
      <c r="Q128" s="61"/>
      <c r="R128" s="63"/>
      <c r="S128" s="61"/>
    </row>
    <row r="129" spans="1:19" s="60" customFormat="1" ht="24" x14ac:dyDescent="0.2">
      <c r="B129" s="181"/>
      <c r="C129" s="180" t="s">
        <v>1867</v>
      </c>
      <c r="D129" s="214" t="s">
        <v>1804</v>
      </c>
      <c r="E129" s="215" t="s">
        <v>2188</v>
      </c>
      <c r="F129" s="216" t="s">
        <v>2189</v>
      </c>
      <c r="G129" s="217" t="s">
        <v>2254</v>
      </c>
      <c r="H129" s="257">
        <v>1</v>
      </c>
      <c r="I129" s="270"/>
      <c r="J129" s="270"/>
      <c r="K129" s="271">
        <f t="shared" ref="K129:K140" si="44">IF(H129="","",I129+J129)</f>
        <v>0</v>
      </c>
      <c r="L129" s="270">
        <f t="shared" ref="L129:L140" si="45">IF(H129="","",H129*I129)</f>
        <v>0</v>
      </c>
      <c r="M129" s="270">
        <f t="shared" ref="M129:M140" si="46">IF(H129="","",H129*J129)</f>
        <v>0</v>
      </c>
      <c r="N129" s="271">
        <f t="shared" ref="N129:N140" si="47">IF(H129="","",H129*K129)</f>
        <v>0</v>
      </c>
      <c r="O129" s="270"/>
      <c r="P129" s="270" t="e">
        <f>IF(OR(E129="",G129=0),"",VLOOKUP(E129,#REF!,7,0)*H129)</f>
        <v>#REF!</v>
      </c>
      <c r="Q129" s="61"/>
      <c r="R129" s="63"/>
      <c r="S129" s="61"/>
    </row>
    <row r="130" spans="1:19" s="60" customFormat="1" ht="24" x14ac:dyDescent="0.2">
      <c r="B130" s="181"/>
      <c r="C130" s="180" t="s">
        <v>1867</v>
      </c>
      <c r="D130" s="214" t="s">
        <v>1805</v>
      </c>
      <c r="E130" s="215" t="s">
        <v>2190</v>
      </c>
      <c r="F130" s="216" t="s">
        <v>2191</v>
      </c>
      <c r="G130" s="217" t="s">
        <v>2254</v>
      </c>
      <c r="H130" s="257">
        <v>6</v>
      </c>
      <c r="I130" s="270"/>
      <c r="J130" s="270"/>
      <c r="K130" s="271">
        <f t="shared" si="44"/>
        <v>0</v>
      </c>
      <c r="L130" s="270">
        <f t="shared" si="45"/>
        <v>0</v>
      </c>
      <c r="M130" s="270">
        <f t="shared" si="46"/>
        <v>0</v>
      </c>
      <c r="N130" s="271">
        <f t="shared" si="47"/>
        <v>0</v>
      </c>
      <c r="O130" s="270"/>
      <c r="P130" s="270" t="e">
        <f>IF(OR(E130="",G130=0),"",VLOOKUP(E130,#REF!,7,0)*H130)</f>
        <v>#REF!</v>
      </c>
      <c r="Q130" s="61"/>
      <c r="R130" s="63"/>
      <c r="S130" s="61"/>
    </row>
    <row r="131" spans="1:19" s="60" customFormat="1" ht="24" x14ac:dyDescent="0.2">
      <c r="B131" s="181"/>
      <c r="C131" s="180" t="s">
        <v>1867</v>
      </c>
      <c r="D131" s="214" t="s">
        <v>2046</v>
      </c>
      <c r="E131" s="215" t="s">
        <v>2192</v>
      </c>
      <c r="F131" s="216" t="s">
        <v>2193</v>
      </c>
      <c r="G131" s="217" t="s">
        <v>2254</v>
      </c>
      <c r="H131" s="257">
        <v>25</v>
      </c>
      <c r="I131" s="270"/>
      <c r="J131" s="270"/>
      <c r="K131" s="271">
        <f t="shared" si="44"/>
        <v>0</v>
      </c>
      <c r="L131" s="270">
        <f t="shared" si="45"/>
        <v>0</v>
      </c>
      <c r="M131" s="270">
        <f t="shared" si="46"/>
        <v>0</v>
      </c>
      <c r="N131" s="271">
        <f t="shared" si="47"/>
        <v>0</v>
      </c>
      <c r="O131" s="270"/>
      <c r="P131" s="270" t="e">
        <f>IF(OR(E131="",G131=0),"",VLOOKUP(E131,#REF!,7,0)*H131)</f>
        <v>#REF!</v>
      </c>
      <c r="Q131" s="61"/>
      <c r="R131" s="63"/>
      <c r="S131" s="61"/>
    </row>
    <row r="132" spans="1:19" s="60" customFormat="1" ht="24" x14ac:dyDescent="0.2">
      <c r="B132" s="181"/>
      <c r="C132" s="180" t="s">
        <v>1867</v>
      </c>
      <c r="D132" s="214" t="s">
        <v>2047</v>
      </c>
      <c r="E132" s="229" t="s">
        <v>2194</v>
      </c>
      <c r="F132" s="228" t="s">
        <v>2195</v>
      </c>
      <c r="G132" s="217" t="s">
        <v>2254</v>
      </c>
      <c r="H132" s="257">
        <v>120</v>
      </c>
      <c r="I132" s="270"/>
      <c r="J132" s="270"/>
      <c r="K132" s="271">
        <f t="shared" si="44"/>
        <v>0</v>
      </c>
      <c r="L132" s="270">
        <f t="shared" si="45"/>
        <v>0</v>
      </c>
      <c r="M132" s="270">
        <f t="shared" si="46"/>
        <v>0</v>
      </c>
      <c r="N132" s="271">
        <f t="shared" si="47"/>
        <v>0</v>
      </c>
      <c r="O132" s="270"/>
      <c r="P132" s="270" t="e">
        <f>IF(OR(E132="",G132=0),"",VLOOKUP(E132,#REF!,7,0)*H132)</f>
        <v>#REF!</v>
      </c>
      <c r="Q132" s="61"/>
      <c r="R132" s="63"/>
      <c r="S132" s="61"/>
    </row>
    <row r="133" spans="1:19" s="60" customFormat="1" ht="24" x14ac:dyDescent="0.2">
      <c r="A133" s="61"/>
      <c r="B133" s="181"/>
      <c r="C133" s="180" t="s">
        <v>1766</v>
      </c>
      <c r="D133" s="214" t="s">
        <v>2048</v>
      </c>
      <c r="E133" s="215">
        <v>90012</v>
      </c>
      <c r="F133" s="228" t="s">
        <v>1491</v>
      </c>
      <c r="G133" s="217" t="s">
        <v>2254</v>
      </c>
      <c r="H133" s="257">
        <v>21</v>
      </c>
      <c r="I133" s="270"/>
      <c r="J133" s="270"/>
      <c r="K133" s="257">
        <f t="shared" si="44"/>
        <v>0</v>
      </c>
      <c r="L133" s="257">
        <f t="shared" si="45"/>
        <v>0</v>
      </c>
      <c r="M133" s="257">
        <f t="shared" si="46"/>
        <v>0</v>
      </c>
      <c r="N133" s="257">
        <f t="shared" si="47"/>
        <v>0</v>
      </c>
      <c r="O133" s="258"/>
      <c r="P133" s="270" t="e">
        <f>IF(OR(E133="",G133=0),"",VLOOKUP(E133,#REF!,10,0)*H133)</f>
        <v>#REF!</v>
      </c>
      <c r="Q133" s="61"/>
      <c r="R133" s="63"/>
      <c r="S133" s="61"/>
    </row>
    <row r="134" spans="1:19" s="60" customFormat="1" ht="24" x14ac:dyDescent="0.2">
      <c r="B134" s="181"/>
      <c r="C134" s="180" t="s">
        <v>1867</v>
      </c>
      <c r="D134" s="214" t="s">
        <v>2049</v>
      </c>
      <c r="E134" s="215" t="s">
        <v>2274</v>
      </c>
      <c r="F134" s="216" t="s">
        <v>2275</v>
      </c>
      <c r="G134" s="217" t="s">
        <v>2254</v>
      </c>
      <c r="H134" s="257">
        <v>173</v>
      </c>
      <c r="I134" s="270"/>
      <c r="J134" s="270"/>
      <c r="K134" s="271">
        <f t="shared" si="44"/>
        <v>0</v>
      </c>
      <c r="L134" s="270">
        <f t="shared" si="45"/>
        <v>0</v>
      </c>
      <c r="M134" s="270">
        <f t="shared" si="46"/>
        <v>0</v>
      </c>
      <c r="N134" s="271">
        <f t="shared" si="47"/>
        <v>0</v>
      </c>
      <c r="O134" s="270"/>
      <c r="P134" s="270" t="e">
        <f>IF(OR(E134="",G134=0),"",VLOOKUP(E134,#REF!,7,0)*H134)</f>
        <v>#REF!</v>
      </c>
      <c r="Q134" s="61"/>
      <c r="R134" s="63"/>
      <c r="S134" s="61"/>
    </row>
    <row r="135" spans="1:19" s="60" customFormat="1" ht="12" x14ac:dyDescent="0.2">
      <c r="A135" s="61"/>
      <c r="B135" s="181"/>
      <c r="C135" s="180" t="s">
        <v>1766</v>
      </c>
      <c r="D135" s="214" t="s">
        <v>2050</v>
      </c>
      <c r="E135" s="215">
        <v>90588</v>
      </c>
      <c r="F135" s="216" t="s">
        <v>1594</v>
      </c>
      <c r="G135" s="217" t="s">
        <v>2254</v>
      </c>
      <c r="H135" s="257">
        <v>1</v>
      </c>
      <c r="I135" s="270"/>
      <c r="J135" s="270"/>
      <c r="K135" s="257">
        <f t="shared" si="44"/>
        <v>0</v>
      </c>
      <c r="L135" s="257">
        <f t="shared" si="45"/>
        <v>0</v>
      </c>
      <c r="M135" s="257">
        <f t="shared" si="46"/>
        <v>0</v>
      </c>
      <c r="N135" s="257">
        <f t="shared" si="47"/>
        <v>0</v>
      </c>
      <c r="O135" s="258"/>
      <c r="P135" s="270" t="e">
        <f>IF(OR(E135="",G135=0),"",VLOOKUP(E135,#REF!,10,0)*H135)</f>
        <v>#REF!</v>
      </c>
      <c r="Q135" s="61"/>
      <c r="R135" s="63"/>
      <c r="S135" s="61"/>
    </row>
    <row r="136" spans="1:19" s="60" customFormat="1" ht="24" x14ac:dyDescent="0.2">
      <c r="A136" s="61"/>
      <c r="B136" s="181"/>
      <c r="C136" s="180" t="s">
        <v>1766</v>
      </c>
      <c r="D136" s="214" t="s">
        <v>1806</v>
      </c>
      <c r="E136" s="215">
        <v>90591</v>
      </c>
      <c r="F136" s="228" t="s">
        <v>1492</v>
      </c>
      <c r="G136" s="217" t="s">
        <v>2254</v>
      </c>
      <c r="H136" s="257">
        <v>1</v>
      </c>
      <c r="I136" s="270"/>
      <c r="J136" s="270"/>
      <c r="K136" s="257">
        <f t="shared" si="44"/>
        <v>0</v>
      </c>
      <c r="L136" s="257">
        <f t="shared" si="45"/>
        <v>0</v>
      </c>
      <c r="M136" s="257">
        <f t="shared" si="46"/>
        <v>0</v>
      </c>
      <c r="N136" s="257">
        <f t="shared" si="47"/>
        <v>0</v>
      </c>
      <c r="O136" s="258"/>
      <c r="P136" s="270" t="e">
        <f>IF(OR(E136="",G136=0),"",VLOOKUP(E136,#REF!,10,0)*H136)</f>
        <v>#REF!</v>
      </c>
      <c r="Q136" s="61"/>
      <c r="R136" s="63"/>
      <c r="S136" s="61"/>
    </row>
    <row r="137" spans="1:19" s="60" customFormat="1" ht="24" x14ac:dyDescent="0.2">
      <c r="A137" s="61"/>
      <c r="B137" s="181"/>
      <c r="C137" s="180" t="s">
        <v>1766</v>
      </c>
      <c r="D137" s="214" t="s">
        <v>1808</v>
      </c>
      <c r="E137" s="215">
        <v>90592</v>
      </c>
      <c r="F137" s="228" t="s">
        <v>1493</v>
      </c>
      <c r="G137" s="217" t="s">
        <v>2254</v>
      </c>
      <c r="H137" s="257">
        <v>1</v>
      </c>
      <c r="I137" s="270"/>
      <c r="J137" s="270"/>
      <c r="K137" s="257">
        <f t="shared" si="44"/>
        <v>0</v>
      </c>
      <c r="L137" s="257">
        <f t="shared" si="45"/>
        <v>0</v>
      </c>
      <c r="M137" s="257">
        <f t="shared" si="46"/>
        <v>0</v>
      </c>
      <c r="N137" s="257">
        <f t="shared" si="47"/>
        <v>0</v>
      </c>
      <c r="O137" s="258"/>
      <c r="P137" s="270" t="e">
        <f>IF(OR(E137="",G137=0),"",VLOOKUP(E137,#REF!,10,0)*H137)</f>
        <v>#REF!</v>
      </c>
      <c r="Q137" s="61"/>
      <c r="R137" s="63"/>
      <c r="S137" s="61"/>
    </row>
    <row r="138" spans="1:19" s="60" customFormat="1" ht="12" x14ac:dyDescent="0.2">
      <c r="A138" s="61"/>
      <c r="B138" s="181"/>
      <c r="C138" s="180" t="s">
        <v>1766</v>
      </c>
      <c r="D138" s="214" t="s">
        <v>1809</v>
      </c>
      <c r="E138" s="215">
        <v>90598</v>
      </c>
      <c r="F138" s="228" t="s">
        <v>1122</v>
      </c>
      <c r="G138" s="217" t="s">
        <v>2254</v>
      </c>
      <c r="H138" s="257">
        <v>41</v>
      </c>
      <c r="I138" s="270"/>
      <c r="J138" s="270"/>
      <c r="K138" s="257">
        <f t="shared" si="44"/>
        <v>0</v>
      </c>
      <c r="L138" s="257">
        <f t="shared" si="45"/>
        <v>0</v>
      </c>
      <c r="M138" s="257">
        <f t="shared" si="46"/>
        <v>0</v>
      </c>
      <c r="N138" s="257">
        <f t="shared" si="47"/>
        <v>0</v>
      </c>
      <c r="O138" s="258"/>
      <c r="P138" s="270" t="e">
        <f>IF(OR(E138="",G138=0),"",VLOOKUP(E138,#REF!,10,0)*H138)</f>
        <v>#REF!</v>
      </c>
      <c r="Q138" s="61"/>
      <c r="R138" s="63"/>
      <c r="S138" s="61"/>
    </row>
    <row r="139" spans="1:19" s="60" customFormat="1" ht="24" x14ac:dyDescent="0.2">
      <c r="A139" s="61"/>
      <c r="B139" s="181"/>
      <c r="C139" s="180" t="s">
        <v>1766</v>
      </c>
      <c r="D139" s="214" t="s">
        <v>2051</v>
      </c>
      <c r="E139" s="215">
        <v>90605</v>
      </c>
      <c r="F139" s="228" t="s">
        <v>1125</v>
      </c>
      <c r="G139" s="217" t="s">
        <v>2083</v>
      </c>
      <c r="H139" s="257">
        <v>24</v>
      </c>
      <c r="I139" s="270"/>
      <c r="J139" s="270"/>
      <c r="K139" s="257">
        <f t="shared" si="44"/>
        <v>0</v>
      </c>
      <c r="L139" s="257">
        <f t="shared" si="45"/>
        <v>0</v>
      </c>
      <c r="M139" s="257">
        <f t="shared" si="46"/>
        <v>0</v>
      </c>
      <c r="N139" s="257">
        <f t="shared" si="47"/>
        <v>0</v>
      </c>
      <c r="O139" s="258"/>
      <c r="P139" s="270" t="e">
        <f>IF(OR(E139="",G139=0),"",VLOOKUP(E139,#REF!,10,0)*H139)</f>
        <v>#REF!</v>
      </c>
      <c r="Q139" s="61"/>
      <c r="R139" s="63"/>
      <c r="S139" s="61"/>
    </row>
    <row r="140" spans="1:19" s="60" customFormat="1" ht="12" x14ac:dyDescent="0.2">
      <c r="A140" s="61"/>
      <c r="B140" s="181"/>
      <c r="C140" s="180" t="s">
        <v>1766</v>
      </c>
      <c r="D140" s="214" t="s">
        <v>2052</v>
      </c>
      <c r="E140" s="215">
        <v>90717</v>
      </c>
      <c r="F140" s="228" t="s">
        <v>1127</v>
      </c>
      <c r="G140" s="217" t="s">
        <v>2083</v>
      </c>
      <c r="H140" s="257">
        <v>9</v>
      </c>
      <c r="I140" s="270"/>
      <c r="J140" s="270"/>
      <c r="K140" s="257">
        <f t="shared" si="44"/>
        <v>0</v>
      </c>
      <c r="L140" s="257">
        <f t="shared" si="45"/>
        <v>0</v>
      </c>
      <c r="M140" s="257">
        <f t="shared" si="46"/>
        <v>0</v>
      </c>
      <c r="N140" s="257">
        <f t="shared" si="47"/>
        <v>0</v>
      </c>
      <c r="O140" s="258"/>
      <c r="P140" s="270" t="e">
        <f>IF(OR(E140="",G140=0),"",VLOOKUP(E140,#REF!,10,0)*H140)</f>
        <v>#REF!</v>
      </c>
      <c r="Q140" s="61"/>
      <c r="R140" s="63"/>
      <c r="S140" s="61"/>
    </row>
    <row r="141" spans="1:19" s="60" customFormat="1" ht="12" x14ac:dyDescent="0.2">
      <c r="B141" s="181"/>
      <c r="C141" s="180"/>
      <c r="D141" s="214" t="s">
        <v>1810</v>
      </c>
      <c r="E141" s="227"/>
      <c r="F141" s="225" t="s">
        <v>1495</v>
      </c>
      <c r="G141" s="217"/>
      <c r="H141" s="257"/>
      <c r="I141" s="257"/>
      <c r="J141" s="257"/>
      <c r="K141" s="257"/>
      <c r="L141" s="257"/>
      <c r="M141" s="257"/>
      <c r="N141" s="257"/>
      <c r="O141" s="258"/>
      <c r="P141" s="258"/>
      <c r="Q141" s="61"/>
      <c r="R141" s="63"/>
      <c r="S141" s="61"/>
    </row>
    <row r="142" spans="1:19" s="60" customFormat="1" ht="12" x14ac:dyDescent="0.2">
      <c r="A142" s="61"/>
      <c r="B142" s="181"/>
      <c r="C142" s="180" t="s">
        <v>1766</v>
      </c>
      <c r="D142" s="214" t="s">
        <v>2053</v>
      </c>
      <c r="E142" s="214">
        <v>90538</v>
      </c>
      <c r="F142" s="232" t="s">
        <v>1807</v>
      </c>
      <c r="G142" s="217" t="s">
        <v>2256</v>
      </c>
      <c r="H142" s="257">
        <v>14.6</v>
      </c>
      <c r="I142" s="270"/>
      <c r="J142" s="270"/>
      <c r="K142" s="257">
        <f t="shared" ref="K142:K147" si="48">IF(H142="","",I142+J142)</f>
        <v>0</v>
      </c>
      <c r="L142" s="257">
        <f t="shared" ref="L142:L147" si="49">IF(H142="","",H142*I142)</f>
        <v>0</v>
      </c>
      <c r="M142" s="257">
        <f t="shared" ref="M142:M147" si="50">IF(H142="","",H142*J142)</f>
        <v>0</v>
      </c>
      <c r="N142" s="257">
        <f t="shared" ref="N142:N147" si="51">IF(H142="","",H142*K142)</f>
        <v>0</v>
      </c>
      <c r="O142" s="258"/>
      <c r="P142" s="270" t="e">
        <f>IF(OR(E142="",G142=0),"",VLOOKUP(E142,#REF!,10,0)*H142)</f>
        <v>#REF!</v>
      </c>
      <c r="Q142" s="61"/>
      <c r="R142" s="63"/>
      <c r="S142" s="61"/>
    </row>
    <row r="143" spans="1:19" s="60" customFormat="1" ht="12" x14ac:dyDescent="0.2">
      <c r="B143" s="181"/>
      <c r="C143" s="180" t="s">
        <v>1867</v>
      </c>
      <c r="D143" s="214" t="s">
        <v>1811</v>
      </c>
      <c r="E143" s="215" t="s">
        <v>2204</v>
      </c>
      <c r="F143" s="226" t="s">
        <v>1496</v>
      </c>
      <c r="G143" s="217" t="s">
        <v>2256</v>
      </c>
      <c r="H143" s="257">
        <v>238.94</v>
      </c>
      <c r="I143" s="270"/>
      <c r="J143" s="270"/>
      <c r="K143" s="271">
        <f t="shared" si="48"/>
        <v>0</v>
      </c>
      <c r="L143" s="270">
        <f t="shared" si="49"/>
        <v>0</v>
      </c>
      <c r="M143" s="270">
        <f t="shared" si="50"/>
        <v>0</v>
      </c>
      <c r="N143" s="271">
        <f t="shared" si="51"/>
        <v>0</v>
      </c>
      <c r="O143" s="270"/>
      <c r="P143" s="270" t="e">
        <f>IF(OR(E143="",G143=0),"",VLOOKUP(E143,#REF!,7,0)*H143)</f>
        <v>#REF!</v>
      </c>
      <c r="Q143" s="61"/>
      <c r="R143" s="63"/>
      <c r="S143" s="61"/>
    </row>
    <row r="144" spans="1:19" s="60" customFormat="1" ht="12" x14ac:dyDescent="0.2">
      <c r="B144" s="181"/>
      <c r="C144" s="180" t="s">
        <v>1867</v>
      </c>
      <c r="D144" s="214" t="s">
        <v>1812</v>
      </c>
      <c r="E144" s="215" t="s">
        <v>2203</v>
      </c>
      <c r="F144" s="226" t="s">
        <v>1189</v>
      </c>
      <c r="G144" s="217" t="s">
        <v>2256</v>
      </c>
      <c r="H144" s="257">
        <v>24.78</v>
      </c>
      <c r="I144" s="270"/>
      <c r="J144" s="270"/>
      <c r="K144" s="271">
        <f t="shared" si="48"/>
        <v>0</v>
      </c>
      <c r="L144" s="270">
        <f t="shared" si="49"/>
        <v>0</v>
      </c>
      <c r="M144" s="270">
        <f t="shared" si="50"/>
        <v>0</v>
      </c>
      <c r="N144" s="271">
        <f t="shared" si="51"/>
        <v>0</v>
      </c>
      <c r="O144" s="270"/>
      <c r="P144" s="270" t="e">
        <f>IF(OR(E144="",G144=0),"",VLOOKUP(E144,#REF!,7,0)*H144)</f>
        <v>#REF!</v>
      </c>
      <c r="Q144" s="61"/>
      <c r="R144" s="63"/>
      <c r="S144" s="61"/>
    </row>
    <row r="145" spans="1:19" s="60" customFormat="1" ht="12" x14ac:dyDescent="0.2">
      <c r="B145" s="181"/>
      <c r="C145" s="180" t="s">
        <v>1867</v>
      </c>
      <c r="D145" s="214" t="s">
        <v>2054</v>
      </c>
      <c r="E145" s="229" t="s">
        <v>2205</v>
      </c>
      <c r="F145" s="226" t="s">
        <v>1596</v>
      </c>
      <c r="G145" s="217" t="s">
        <v>2256</v>
      </c>
      <c r="H145" s="257">
        <v>11</v>
      </c>
      <c r="I145" s="270"/>
      <c r="J145" s="270"/>
      <c r="K145" s="271">
        <f t="shared" si="48"/>
        <v>0</v>
      </c>
      <c r="L145" s="270">
        <f t="shared" si="49"/>
        <v>0</v>
      </c>
      <c r="M145" s="270">
        <f t="shared" si="50"/>
        <v>0</v>
      </c>
      <c r="N145" s="271">
        <f t="shared" si="51"/>
        <v>0</v>
      </c>
      <c r="O145" s="270"/>
      <c r="P145" s="270" t="e">
        <f>IF(OR(E145="",G145=0),"",VLOOKUP(E145,#REF!,7,0)*H145)</f>
        <v>#REF!</v>
      </c>
      <c r="Q145" s="61"/>
      <c r="R145" s="63"/>
      <c r="S145" s="61"/>
    </row>
    <row r="146" spans="1:19" s="60" customFormat="1" ht="12" x14ac:dyDescent="0.2">
      <c r="B146" s="181"/>
      <c r="C146" s="180" t="s">
        <v>1867</v>
      </c>
      <c r="D146" s="214" t="s">
        <v>1813</v>
      </c>
      <c r="E146" s="227" t="s">
        <v>2272</v>
      </c>
      <c r="F146" s="216" t="s">
        <v>1598</v>
      </c>
      <c r="G146" s="217" t="s">
        <v>2256</v>
      </c>
      <c r="H146" s="257">
        <v>67.37</v>
      </c>
      <c r="I146" s="270"/>
      <c r="J146" s="270"/>
      <c r="K146" s="271">
        <f t="shared" si="48"/>
        <v>0</v>
      </c>
      <c r="L146" s="270">
        <f t="shared" si="49"/>
        <v>0</v>
      </c>
      <c r="M146" s="270">
        <f t="shared" si="50"/>
        <v>0</v>
      </c>
      <c r="N146" s="271">
        <f t="shared" si="51"/>
        <v>0</v>
      </c>
      <c r="O146" s="270"/>
      <c r="P146" s="270" t="e">
        <f>IF(OR(E146="",G146=0),"",VLOOKUP(E146,#REF!,7,0)*H146)</f>
        <v>#REF!</v>
      </c>
      <c r="Q146" s="61"/>
      <c r="R146" s="63"/>
      <c r="S146" s="61"/>
    </row>
    <row r="147" spans="1:19" s="60" customFormat="1" ht="12" x14ac:dyDescent="0.2">
      <c r="B147" s="181"/>
      <c r="C147" s="180" t="s">
        <v>1867</v>
      </c>
      <c r="D147" s="214" t="s">
        <v>1814</v>
      </c>
      <c r="E147" s="227">
        <v>68050</v>
      </c>
      <c r="F147" s="216" t="s">
        <v>1497</v>
      </c>
      <c r="G147" s="217" t="s">
        <v>2256</v>
      </c>
      <c r="H147" s="257">
        <v>1.36</v>
      </c>
      <c r="I147" s="270"/>
      <c r="J147" s="270"/>
      <c r="K147" s="271">
        <f t="shared" si="48"/>
        <v>0</v>
      </c>
      <c r="L147" s="270">
        <f t="shared" si="49"/>
        <v>0</v>
      </c>
      <c r="M147" s="270">
        <f t="shared" si="50"/>
        <v>0</v>
      </c>
      <c r="N147" s="271">
        <f t="shared" si="51"/>
        <v>0</v>
      </c>
      <c r="O147" s="270"/>
      <c r="P147" s="270" t="e">
        <f>IF(OR(E147="",G147=0),"",VLOOKUP(E147,#REF!,7,0)*H147)</f>
        <v>#REF!</v>
      </c>
      <c r="Q147" s="61"/>
      <c r="R147" s="63"/>
      <c r="S147" s="61"/>
    </row>
    <row r="148" spans="1:19" s="60" customFormat="1" ht="12" x14ac:dyDescent="0.2">
      <c r="B148" s="181"/>
      <c r="C148" s="180"/>
      <c r="D148" s="214" t="s">
        <v>2055</v>
      </c>
      <c r="E148" s="229"/>
      <c r="F148" s="225" t="s">
        <v>1498</v>
      </c>
      <c r="G148" s="217"/>
      <c r="H148" s="257"/>
      <c r="I148" s="257"/>
      <c r="J148" s="257"/>
      <c r="K148" s="257"/>
      <c r="L148" s="257"/>
      <c r="M148" s="257"/>
      <c r="N148" s="257"/>
      <c r="O148" s="258"/>
      <c r="P148" s="258"/>
      <c r="Q148" s="61"/>
      <c r="R148" s="63"/>
      <c r="S148" s="61"/>
    </row>
    <row r="149" spans="1:19" s="60" customFormat="1" ht="12" x14ac:dyDescent="0.2">
      <c r="A149" s="61"/>
      <c r="B149" s="181"/>
      <c r="C149" s="180" t="s">
        <v>1766</v>
      </c>
      <c r="D149" s="214" t="s">
        <v>2056</v>
      </c>
      <c r="E149" s="215">
        <v>90498</v>
      </c>
      <c r="F149" s="216" t="s">
        <v>1188</v>
      </c>
      <c r="G149" s="217" t="s">
        <v>2256</v>
      </c>
      <c r="H149" s="257">
        <v>269.5</v>
      </c>
      <c r="I149" s="270"/>
      <c r="J149" s="270"/>
      <c r="K149" s="257">
        <f t="shared" ref="K149:K158" si="52">IF(H149="","",I149+J149)</f>
        <v>0</v>
      </c>
      <c r="L149" s="257">
        <f t="shared" ref="L149:L158" si="53">IF(H149="","",H149*I149)</f>
        <v>0</v>
      </c>
      <c r="M149" s="257">
        <f t="shared" ref="M149:M158" si="54">IF(H149="","",H149*J149)</f>
        <v>0</v>
      </c>
      <c r="N149" s="257">
        <f t="shared" ref="N149:N158" si="55">IF(H149="","",H149*K149)</f>
        <v>0</v>
      </c>
      <c r="O149" s="258"/>
      <c r="P149" s="270" t="e">
        <f>IF(OR(E149="",G149=0),"",VLOOKUP(E149,#REF!,10,0)*H149)</f>
        <v>#REF!</v>
      </c>
      <c r="Q149" s="61"/>
      <c r="R149" s="63"/>
      <c r="S149" s="61"/>
    </row>
    <row r="150" spans="1:19" s="60" customFormat="1" ht="24" x14ac:dyDescent="0.2">
      <c r="A150" s="61"/>
      <c r="B150" s="181"/>
      <c r="C150" s="180" t="s">
        <v>1766</v>
      </c>
      <c r="D150" s="214" t="s">
        <v>2057</v>
      </c>
      <c r="E150" s="215">
        <v>90499</v>
      </c>
      <c r="F150" s="216" t="s">
        <v>1499</v>
      </c>
      <c r="G150" s="217" t="s">
        <v>2256</v>
      </c>
      <c r="H150" s="257">
        <v>63.76</v>
      </c>
      <c r="I150" s="270"/>
      <c r="J150" s="270"/>
      <c r="K150" s="257">
        <f t="shared" si="52"/>
        <v>0</v>
      </c>
      <c r="L150" s="257">
        <f t="shared" si="53"/>
        <v>0</v>
      </c>
      <c r="M150" s="257">
        <f t="shared" si="54"/>
        <v>0</v>
      </c>
      <c r="N150" s="257">
        <f t="shared" si="55"/>
        <v>0</v>
      </c>
      <c r="O150" s="258"/>
      <c r="P150" s="270" t="e">
        <f>IF(OR(E150="",G150=0),"",VLOOKUP(E150,#REF!,10,0)*H150)</f>
        <v>#REF!</v>
      </c>
      <c r="Q150" s="61"/>
      <c r="R150" s="63"/>
      <c r="S150" s="61"/>
    </row>
    <row r="151" spans="1:19" s="60" customFormat="1" ht="12" x14ac:dyDescent="0.2">
      <c r="A151" s="61"/>
      <c r="B151" s="181"/>
      <c r="C151" s="180" t="s">
        <v>1766</v>
      </c>
      <c r="D151" s="214" t="s">
        <v>1680</v>
      </c>
      <c r="E151" s="215">
        <v>90250</v>
      </c>
      <c r="F151" s="216" t="s">
        <v>1500</v>
      </c>
      <c r="G151" s="217" t="s">
        <v>2256</v>
      </c>
      <c r="H151" s="257">
        <v>7.92</v>
      </c>
      <c r="I151" s="270"/>
      <c r="J151" s="270"/>
      <c r="K151" s="257">
        <f t="shared" si="52"/>
        <v>0</v>
      </c>
      <c r="L151" s="257">
        <f t="shared" si="53"/>
        <v>0</v>
      </c>
      <c r="M151" s="257">
        <f t="shared" si="54"/>
        <v>0</v>
      </c>
      <c r="N151" s="257">
        <f t="shared" si="55"/>
        <v>0</v>
      </c>
      <c r="O151" s="258"/>
      <c r="P151" s="270" t="e">
        <f>IF(OR(E151="",G151=0),"",VLOOKUP(E151,#REF!,10,0)*H151)</f>
        <v>#REF!</v>
      </c>
      <c r="Q151" s="61"/>
      <c r="R151" s="63"/>
      <c r="S151" s="61"/>
    </row>
    <row r="152" spans="1:19" s="60" customFormat="1" ht="12" x14ac:dyDescent="0.2">
      <c r="A152" s="61"/>
      <c r="B152" s="181"/>
      <c r="C152" s="180" t="s">
        <v>1766</v>
      </c>
      <c r="D152" s="214" t="s">
        <v>1681</v>
      </c>
      <c r="E152" s="229">
        <v>90252</v>
      </c>
      <c r="F152" s="237" t="s">
        <v>1190</v>
      </c>
      <c r="G152" s="217" t="s">
        <v>2256</v>
      </c>
      <c r="H152" s="257">
        <v>15.38</v>
      </c>
      <c r="I152" s="270"/>
      <c r="J152" s="270"/>
      <c r="K152" s="257">
        <f t="shared" si="52"/>
        <v>0</v>
      </c>
      <c r="L152" s="257">
        <f t="shared" si="53"/>
        <v>0</v>
      </c>
      <c r="M152" s="257">
        <f t="shared" si="54"/>
        <v>0</v>
      </c>
      <c r="N152" s="257">
        <f t="shared" si="55"/>
        <v>0</v>
      </c>
      <c r="O152" s="258"/>
      <c r="P152" s="270" t="e">
        <f>IF(OR(E152="",G152=0),"",VLOOKUP(E152,#REF!,10,0)*H152)</f>
        <v>#REF!</v>
      </c>
      <c r="Q152" s="61"/>
      <c r="R152" s="63"/>
      <c r="S152" s="61"/>
    </row>
    <row r="153" spans="1:19" s="60" customFormat="1" ht="12" x14ac:dyDescent="0.2">
      <c r="A153" s="61"/>
      <c r="B153" s="181"/>
      <c r="C153" s="180" t="s">
        <v>1766</v>
      </c>
      <c r="D153" s="214" t="s">
        <v>1185</v>
      </c>
      <c r="E153" s="215">
        <v>90251</v>
      </c>
      <c r="F153" s="216" t="s">
        <v>2016</v>
      </c>
      <c r="G153" s="217" t="s">
        <v>2256</v>
      </c>
      <c r="H153" s="257">
        <v>23.66</v>
      </c>
      <c r="I153" s="270"/>
      <c r="J153" s="270"/>
      <c r="K153" s="257">
        <f t="shared" si="52"/>
        <v>0</v>
      </c>
      <c r="L153" s="257">
        <f t="shared" si="53"/>
        <v>0</v>
      </c>
      <c r="M153" s="257">
        <f t="shared" si="54"/>
        <v>0</v>
      </c>
      <c r="N153" s="257">
        <f t="shared" si="55"/>
        <v>0</v>
      </c>
      <c r="O153" s="258"/>
      <c r="P153" s="270" t="e">
        <f>IF(OR(E153="",G153=0),"",VLOOKUP(E153,#REF!,10,0)*H153)</f>
        <v>#REF!</v>
      </c>
      <c r="Q153" s="61"/>
      <c r="R153" s="63"/>
      <c r="S153" s="61"/>
    </row>
    <row r="154" spans="1:19" s="60" customFormat="1" ht="12" x14ac:dyDescent="0.2">
      <c r="B154" s="181"/>
      <c r="C154" s="180" t="s">
        <v>1867</v>
      </c>
      <c r="D154" s="214" t="s">
        <v>1682</v>
      </c>
      <c r="E154" s="229" t="s">
        <v>2197</v>
      </c>
      <c r="F154" s="228" t="s">
        <v>2198</v>
      </c>
      <c r="G154" s="217" t="s">
        <v>2256</v>
      </c>
      <c r="H154" s="257">
        <v>3.52</v>
      </c>
      <c r="I154" s="270"/>
      <c r="J154" s="270"/>
      <c r="K154" s="271">
        <f t="shared" si="52"/>
        <v>0</v>
      </c>
      <c r="L154" s="270">
        <f t="shared" si="53"/>
        <v>0</v>
      </c>
      <c r="M154" s="270">
        <f t="shared" si="54"/>
        <v>0</v>
      </c>
      <c r="N154" s="271">
        <f t="shared" si="55"/>
        <v>0</v>
      </c>
      <c r="O154" s="270"/>
      <c r="P154" s="270" t="e">
        <f>IF(OR(E154="",G154=0),"",VLOOKUP(E154,#REF!,7,0)*H154)</f>
        <v>#REF!</v>
      </c>
      <c r="Q154" s="61"/>
      <c r="R154" s="63"/>
      <c r="S154" s="61"/>
    </row>
    <row r="155" spans="1:19" s="60" customFormat="1" ht="24" x14ac:dyDescent="0.2">
      <c r="B155" s="181"/>
      <c r="C155" s="180" t="s">
        <v>1867</v>
      </c>
      <c r="D155" s="214" t="s">
        <v>1683</v>
      </c>
      <c r="E155" s="229" t="s">
        <v>2273</v>
      </c>
      <c r="F155" s="216" t="s">
        <v>2275</v>
      </c>
      <c r="G155" s="217" t="s">
        <v>2254</v>
      </c>
      <c r="H155" s="257">
        <v>3</v>
      </c>
      <c r="I155" s="270"/>
      <c r="J155" s="270"/>
      <c r="K155" s="271">
        <f t="shared" si="52"/>
        <v>0</v>
      </c>
      <c r="L155" s="270">
        <f t="shared" si="53"/>
        <v>0</v>
      </c>
      <c r="M155" s="270">
        <f t="shared" si="54"/>
        <v>0</v>
      </c>
      <c r="N155" s="271">
        <f t="shared" si="55"/>
        <v>0</v>
      </c>
      <c r="O155" s="270"/>
      <c r="P155" s="270" t="e">
        <f>IF(OR(E155="",G155=0),"",VLOOKUP(E155,#REF!,7,0)*H155)</f>
        <v>#REF!</v>
      </c>
      <c r="Q155" s="61"/>
      <c r="R155" s="63"/>
      <c r="S155" s="61"/>
    </row>
    <row r="156" spans="1:19" s="60" customFormat="1" ht="12" x14ac:dyDescent="0.2">
      <c r="A156" s="61"/>
      <c r="B156" s="181"/>
      <c r="C156" s="180" t="s">
        <v>1766</v>
      </c>
      <c r="D156" s="214" t="s">
        <v>1684</v>
      </c>
      <c r="E156" s="229">
        <v>90254</v>
      </c>
      <c r="F156" s="216" t="s">
        <v>1501</v>
      </c>
      <c r="G156" s="217" t="s">
        <v>2256</v>
      </c>
      <c r="H156" s="257">
        <v>1</v>
      </c>
      <c r="I156" s="270"/>
      <c r="J156" s="270"/>
      <c r="K156" s="257">
        <f t="shared" si="52"/>
        <v>0</v>
      </c>
      <c r="L156" s="257">
        <f t="shared" si="53"/>
        <v>0</v>
      </c>
      <c r="M156" s="257">
        <f t="shared" si="54"/>
        <v>0</v>
      </c>
      <c r="N156" s="257">
        <f t="shared" si="55"/>
        <v>0</v>
      </c>
      <c r="O156" s="258"/>
      <c r="P156" s="270" t="e">
        <f>IF(OR(E156="",G156=0),"",VLOOKUP(E156,#REF!,10,0)*H156)</f>
        <v>#REF!</v>
      </c>
      <c r="Q156" s="61"/>
      <c r="R156" s="63"/>
      <c r="S156" s="61"/>
    </row>
    <row r="157" spans="1:19" s="60" customFormat="1" ht="24" x14ac:dyDescent="0.2">
      <c r="B157" s="181"/>
      <c r="C157" s="180" t="s">
        <v>1867</v>
      </c>
      <c r="D157" s="214" t="s">
        <v>1506</v>
      </c>
      <c r="E157" s="227" t="s">
        <v>2270</v>
      </c>
      <c r="F157" s="231" t="s">
        <v>2271</v>
      </c>
      <c r="G157" s="276" t="s">
        <v>2258</v>
      </c>
      <c r="H157" s="275">
        <v>2.2000000000000002</v>
      </c>
      <c r="I157" s="270"/>
      <c r="J157" s="270"/>
      <c r="K157" s="271">
        <f t="shared" si="52"/>
        <v>0</v>
      </c>
      <c r="L157" s="270">
        <f t="shared" si="53"/>
        <v>0</v>
      </c>
      <c r="M157" s="270">
        <f t="shared" si="54"/>
        <v>0</v>
      </c>
      <c r="N157" s="271">
        <f t="shared" si="55"/>
        <v>0</v>
      </c>
      <c r="O157" s="270"/>
      <c r="P157" s="270" t="e">
        <f>IF(OR(E157="",G157=0),"",VLOOKUP(E157,#REF!,7,0)*H157)</f>
        <v>#REF!</v>
      </c>
      <c r="Q157" s="61"/>
      <c r="R157" s="63"/>
      <c r="S157" s="61"/>
    </row>
    <row r="158" spans="1:19" s="60" customFormat="1" ht="12" x14ac:dyDescent="0.2">
      <c r="A158" s="61"/>
      <c r="B158" s="181"/>
      <c r="C158" s="180" t="s">
        <v>1766</v>
      </c>
      <c r="D158" s="214" t="s">
        <v>1507</v>
      </c>
      <c r="E158" s="215">
        <v>90487</v>
      </c>
      <c r="F158" s="236" t="s">
        <v>2017</v>
      </c>
      <c r="G158" s="239" t="s">
        <v>2258</v>
      </c>
      <c r="H158" s="275">
        <v>112.84</v>
      </c>
      <c r="I158" s="270"/>
      <c r="J158" s="270"/>
      <c r="K158" s="257">
        <f t="shared" si="52"/>
        <v>0</v>
      </c>
      <c r="L158" s="257">
        <f t="shared" si="53"/>
        <v>0</v>
      </c>
      <c r="M158" s="257">
        <f t="shared" si="54"/>
        <v>0</v>
      </c>
      <c r="N158" s="257">
        <f t="shared" si="55"/>
        <v>0</v>
      </c>
      <c r="O158" s="258"/>
      <c r="P158" s="270" t="e">
        <f>IF(OR(E158="",G158=0),"",VLOOKUP(E158,#REF!,10,0)*H158)</f>
        <v>#REF!</v>
      </c>
      <c r="Q158" s="61"/>
      <c r="R158" s="63"/>
      <c r="S158" s="61"/>
    </row>
    <row r="159" spans="1:19" s="60" customFormat="1" ht="12" x14ac:dyDescent="0.2">
      <c r="B159" s="181"/>
      <c r="C159" s="180"/>
      <c r="D159" s="214" t="s">
        <v>1508</v>
      </c>
      <c r="E159" s="229"/>
      <c r="F159" s="225" t="s">
        <v>1180</v>
      </c>
      <c r="G159" s="217"/>
      <c r="H159" s="257"/>
      <c r="I159" s="257"/>
      <c r="J159" s="257"/>
      <c r="K159" s="257"/>
      <c r="L159" s="257"/>
      <c r="M159" s="257"/>
      <c r="N159" s="257"/>
      <c r="O159" s="258"/>
      <c r="P159" s="258"/>
      <c r="Q159" s="61"/>
      <c r="R159" s="63"/>
      <c r="S159" s="61"/>
    </row>
    <row r="160" spans="1:19" s="60" customFormat="1" ht="12" x14ac:dyDescent="0.2">
      <c r="A160" s="61"/>
      <c r="B160" s="181"/>
      <c r="C160" s="180" t="s">
        <v>1766</v>
      </c>
      <c r="D160" s="214" t="s">
        <v>1509</v>
      </c>
      <c r="E160" s="229">
        <v>90674</v>
      </c>
      <c r="F160" s="216" t="s">
        <v>1187</v>
      </c>
      <c r="G160" s="217" t="s">
        <v>2256</v>
      </c>
      <c r="H160" s="257">
        <v>56.88</v>
      </c>
      <c r="I160" s="270"/>
      <c r="J160" s="270"/>
      <c r="K160" s="257">
        <f>IF(H160="","",I160+J160)</f>
        <v>0</v>
      </c>
      <c r="L160" s="257">
        <f>IF(H160="","",H160*I160)</f>
        <v>0</v>
      </c>
      <c r="M160" s="257">
        <f>IF(H160="","",H160*J160)</f>
        <v>0</v>
      </c>
      <c r="N160" s="257">
        <f>IF(H160="","",H160*K160)</f>
        <v>0</v>
      </c>
      <c r="O160" s="258"/>
      <c r="P160" s="270" t="e">
        <f>IF(OR(E160="",G160=0),"",VLOOKUP(E160,#REF!,10,0)*H160)</f>
        <v>#REF!</v>
      </c>
      <c r="Q160" s="61"/>
      <c r="R160" s="63"/>
      <c r="S160" s="61"/>
    </row>
    <row r="161" spans="1:49" s="60" customFormat="1" ht="12" x14ac:dyDescent="0.2">
      <c r="B161" s="181"/>
      <c r="C161" s="180"/>
      <c r="D161" s="214" t="s">
        <v>1510</v>
      </c>
      <c r="E161" s="229"/>
      <c r="F161" s="225" t="s">
        <v>1706</v>
      </c>
      <c r="G161" s="217"/>
      <c r="H161" s="257"/>
      <c r="I161" s="257"/>
      <c r="J161" s="257"/>
      <c r="K161" s="257"/>
      <c r="L161" s="257"/>
      <c r="M161" s="257"/>
      <c r="N161" s="257"/>
      <c r="O161" s="258"/>
      <c r="P161" s="258"/>
      <c r="Q161" s="61"/>
      <c r="R161" s="63"/>
      <c r="S161" s="61"/>
    </row>
    <row r="162" spans="1:49" s="60" customFormat="1" ht="24" x14ac:dyDescent="0.2">
      <c r="B162" s="181"/>
      <c r="C162" s="180" t="s">
        <v>1867</v>
      </c>
      <c r="D162" s="214" t="s">
        <v>1511</v>
      </c>
      <c r="E162" s="215" t="s">
        <v>2076</v>
      </c>
      <c r="F162" s="216" t="s">
        <v>2077</v>
      </c>
      <c r="G162" s="217" t="s">
        <v>2256</v>
      </c>
      <c r="H162" s="257">
        <v>772.12</v>
      </c>
      <c r="I162" s="270"/>
      <c r="J162" s="270"/>
      <c r="K162" s="271">
        <f>IF(H162="","",I162+J162)</f>
        <v>0</v>
      </c>
      <c r="L162" s="270">
        <f>IF(H162="","",H162*I162)</f>
        <v>0</v>
      </c>
      <c r="M162" s="270">
        <f>IF(H162="","",H162*J162)</f>
        <v>0</v>
      </c>
      <c r="N162" s="271">
        <f>IF(H162="","",H162*K162)</f>
        <v>0</v>
      </c>
      <c r="O162" s="270"/>
      <c r="P162" s="270" t="e">
        <f>IF(OR(E162="",G162=0),"",VLOOKUP(E162,#REF!,7,0)*H162)</f>
        <v>#REF!</v>
      </c>
      <c r="Q162" s="61"/>
      <c r="R162" s="63"/>
      <c r="S162" s="61"/>
    </row>
    <row r="163" spans="1:49" s="60" customFormat="1" ht="36" x14ac:dyDescent="0.2">
      <c r="B163" s="181"/>
      <c r="C163" s="180" t="s">
        <v>1867</v>
      </c>
      <c r="D163" s="214" t="s">
        <v>1105</v>
      </c>
      <c r="E163" s="215" t="s">
        <v>2078</v>
      </c>
      <c r="F163" s="216" t="s">
        <v>2079</v>
      </c>
      <c r="G163" s="217" t="s">
        <v>2256</v>
      </c>
      <c r="H163" s="257">
        <v>337.68</v>
      </c>
      <c r="I163" s="270"/>
      <c r="J163" s="270"/>
      <c r="K163" s="271">
        <f>IF(H163="","",I163+J163)</f>
        <v>0</v>
      </c>
      <c r="L163" s="270">
        <f>IF(H163="","",H163*I163)</f>
        <v>0</v>
      </c>
      <c r="M163" s="270">
        <f>IF(H163="","",H163*J163)</f>
        <v>0</v>
      </c>
      <c r="N163" s="271">
        <f>IF(H163="","",H163*K163)</f>
        <v>0</v>
      </c>
      <c r="O163" s="270"/>
      <c r="P163" s="270" t="e">
        <f>IF(OR(E163="",G163=0),"",VLOOKUP(E163,#REF!,7,0)*H163)</f>
        <v>#REF!</v>
      </c>
      <c r="Q163" s="61"/>
      <c r="R163" s="63"/>
      <c r="S163" s="61"/>
    </row>
    <row r="164" spans="1:49" s="60" customFormat="1" ht="12" x14ac:dyDescent="0.2">
      <c r="B164" s="181"/>
      <c r="C164" s="180"/>
      <c r="D164" s="214" t="s">
        <v>1512</v>
      </c>
      <c r="E164" s="229"/>
      <c r="F164" s="225" t="s">
        <v>1502</v>
      </c>
      <c r="G164" s="217"/>
      <c r="H164" s="257"/>
      <c r="I164" s="257"/>
      <c r="J164" s="257"/>
      <c r="K164" s="257"/>
      <c r="L164" s="257"/>
      <c r="M164" s="257"/>
      <c r="N164" s="257"/>
      <c r="O164" s="258"/>
      <c r="P164" s="258"/>
      <c r="Q164" s="61"/>
      <c r="R164" s="63"/>
      <c r="S164" s="61"/>
    </row>
    <row r="165" spans="1:49" s="60" customFormat="1" ht="12" x14ac:dyDescent="0.2">
      <c r="B165" s="181"/>
      <c r="C165" s="180" t="s">
        <v>1867</v>
      </c>
      <c r="D165" s="214" t="s">
        <v>1513</v>
      </c>
      <c r="E165" s="100">
        <v>72116</v>
      </c>
      <c r="F165" s="219" t="s">
        <v>2199</v>
      </c>
      <c r="G165" s="217" t="s">
        <v>2256</v>
      </c>
      <c r="H165" s="257">
        <v>242.94</v>
      </c>
      <c r="I165" s="270"/>
      <c r="J165" s="270"/>
      <c r="K165" s="271">
        <f t="shared" ref="K165:K171" si="56">IF(H165="","",I165+J165)</f>
        <v>0</v>
      </c>
      <c r="L165" s="270">
        <f t="shared" ref="L165:L171" si="57">IF(H165="","",H165*I165)</f>
        <v>0</v>
      </c>
      <c r="M165" s="270">
        <f t="shared" ref="M165:M171" si="58">IF(H165="","",H165*J165)</f>
        <v>0</v>
      </c>
      <c r="N165" s="271">
        <f t="shared" ref="N165:N171" si="59">IF(H165="","",H165*K165)</f>
        <v>0</v>
      </c>
      <c r="O165" s="270"/>
      <c r="P165" s="270" t="e">
        <f>IF(OR(E165="",G165=0),"",VLOOKUP(E165,#REF!,7,0)*H165)</f>
        <v>#REF!</v>
      </c>
      <c r="Q165" s="61"/>
      <c r="R165" s="63"/>
      <c r="S165" s="61"/>
    </row>
    <row r="166" spans="1:49" s="60" customFormat="1" ht="12" x14ac:dyDescent="0.2">
      <c r="B166" s="181"/>
      <c r="C166" s="180" t="s">
        <v>1867</v>
      </c>
      <c r="D166" s="214" t="s">
        <v>1514</v>
      </c>
      <c r="E166" s="100">
        <v>72117</v>
      </c>
      <c r="F166" s="219" t="s">
        <v>2200</v>
      </c>
      <c r="G166" s="217" t="s">
        <v>2256</v>
      </c>
      <c r="H166" s="257">
        <v>26.91</v>
      </c>
      <c r="I166" s="270"/>
      <c r="J166" s="270"/>
      <c r="K166" s="271">
        <f t="shared" si="56"/>
        <v>0</v>
      </c>
      <c r="L166" s="270">
        <f t="shared" si="57"/>
        <v>0</v>
      </c>
      <c r="M166" s="270">
        <f t="shared" si="58"/>
        <v>0</v>
      </c>
      <c r="N166" s="271">
        <f t="shared" si="59"/>
        <v>0</v>
      </c>
      <c r="O166" s="270"/>
      <c r="P166" s="270" t="e">
        <f>IF(OR(E166="",G166=0),"",VLOOKUP(E166,#REF!,7,0)*H166)</f>
        <v>#REF!</v>
      </c>
      <c r="Q166" s="61"/>
      <c r="R166" s="63"/>
      <c r="S166" s="61"/>
    </row>
    <row r="167" spans="1:49" s="60" customFormat="1" ht="24" x14ac:dyDescent="0.2">
      <c r="B167" s="181"/>
      <c r="C167" s="180" t="s">
        <v>1766</v>
      </c>
      <c r="D167" s="214" t="s">
        <v>1515</v>
      </c>
      <c r="E167" s="100">
        <v>90581</v>
      </c>
      <c r="F167" s="219" t="s">
        <v>1503</v>
      </c>
      <c r="G167" s="217" t="s">
        <v>2256</v>
      </c>
      <c r="H167" s="257">
        <v>2.7</v>
      </c>
      <c r="I167" s="270"/>
      <c r="J167" s="270"/>
      <c r="K167" s="271">
        <f t="shared" si="56"/>
        <v>0</v>
      </c>
      <c r="L167" s="270">
        <f t="shared" si="57"/>
        <v>0</v>
      </c>
      <c r="M167" s="270">
        <f t="shared" si="58"/>
        <v>0</v>
      </c>
      <c r="N167" s="271">
        <f t="shared" si="59"/>
        <v>0</v>
      </c>
      <c r="O167" s="270"/>
      <c r="P167" s="270" t="e">
        <f>IF(OR(E167="",G167=0),"",VLOOKUP(E167,#REF!,10,0)*H167)</f>
        <v>#REF!</v>
      </c>
      <c r="Q167" s="61"/>
      <c r="R167" s="63"/>
      <c r="S167" s="61"/>
    </row>
    <row r="168" spans="1:49" s="60" customFormat="1" ht="12" x14ac:dyDescent="0.2">
      <c r="B168" s="181"/>
      <c r="C168" s="180" t="s">
        <v>1867</v>
      </c>
      <c r="D168" s="214" t="s">
        <v>1516</v>
      </c>
      <c r="E168" s="229" t="s">
        <v>2202</v>
      </c>
      <c r="F168" s="216" t="s">
        <v>1597</v>
      </c>
      <c r="G168" s="217" t="s">
        <v>2256</v>
      </c>
      <c r="H168" s="257">
        <v>54.87</v>
      </c>
      <c r="I168" s="270"/>
      <c r="J168" s="270"/>
      <c r="K168" s="271">
        <f t="shared" si="56"/>
        <v>0</v>
      </c>
      <c r="L168" s="270">
        <f t="shared" si="57"/>
        <v>0</v>
      </c>
      <c r="M168" s="270">
        <f t="shared" si="58"/>
        <v>0</v>
      </c>
      <c r="N168" s="271">
        <f t="shared" si="59"/>
        <v>0</v>
      </c>
      <c r="O168" s="270"/>
      <c r="P168" s="270" t="e">
        <f>IF(OR(E168="",G168=0),"",VLOOKUP(E168,#REF!,7,0)*H168)</f>
        <v>#REF!</v>
      </c>
      <c r="Q168" s="61"/>
      <c r="R168" s="63"/>
      <c r="S168" s="61"/>
    </row>
    <row r="169" spans="1:49" s="274" customFormat="1" ht="24" x14ac:dyDescent="0.2">
      <c r="B169" s="181"/>
      <c r="C169" s="180" t="s">
        <v>1867</v>
      </c>
      <c r="D169" s="214" t="s">
        <v>1106</v>
      </c>
      <c r="E169" s="100">
        <v>72118</v>
      </c>
      <c r="F169" s="219" t="s">
        <v>2201</v>
      </c>
      <c r="G169" s="217" t="s">
        <v>2256</v>
      </c>
      <c r="H169" s="257">
        <v>10.6</v>
      </c>
      <c r="I169" s="270"/>
      <c r="J169" s="270"/>
      <c r="K169" s="271">
        <f t="shared" si="56"/>
        <v>0</v>
      </c>
      <c r="L169" s="270">
        <f t="shared" si="57"/>
        <v>0</v>
      </c>
      <c r="M169" s="270">
        <f t="shared" si="58"/>
        <v>0</v>
      </c>
      <c r="N169" s="271">
        <f t="shared" si="59"/>
        <v>0</v>
      </c>
      <c r="O169" s="270"/>
      <c r="P169" s="270" t="e">
        <f>IF(OR(E169="",G169=0),"",VLOOKUP(E169,#REF!,7,0)*H169)</f>
        <v>#REF!</v>
      </c>
      <c r="Q169" s="61"/>
      <c r="R169" s="63"/>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row>
    <row r="170" spans="1:49" s="60" customFormat="1" ht="12" x14ac:dyDescent="0.2">
      <c r="A170" s="61"/>
      <c r="B170" s="181"/>
      <c r="C170" s="180" t="s">
        <v>1766</v>
      </c>
      <c r="D170" s="214" t="s">
        <v>1107</v>
      </c>
      <c r="E170" s="215">
        <v>90589</v>
      </c>
      <c r="F170" s="216" t="s">
        <v>1595</v>
      </c>
      <c r="G170" s="217" t="s">
        <v>2256</v>
      </c>
      <c r="H170" s="257">
        <v>0.15</v>
      </c>
      <c r="I170" s="270"/>
      <c r="J170" s="270"/>
      <c r="K170" s="257">
        <f t="shared" si="56"/>
        <v>0</v>
      </c>
      <c r="L170" s="257">
        <f t="shared" si="57"/>
        <v>0</v>
      </c>
      <c r="M170" s="257">
        <f t="shared" si="58"/>
        <v>0</v>
      </c>
      <c r="N170" s="257">
        <f t="shared" si="59"/>
        <v>0</v>
      </c>
      <c r="O170" s="258"/>
      <c r="P170" s="270" t="e">
        <f>IF(OR(E170="",G170=0),"",VLOOKUP(E170,#REF!,10,0)*H170)</f>
        <v>#REF!</v>
      </c>
      <c r="Q170" s="61"/>
      <c r="R170" s="63"/>
      <c r="S170" s="61"/>
    </row>
    <row r="171" spans="1:49" s="60" customFormat="1" ht="12" x14ac:dyDescent="0.2">
      <c r="A171" s="61"/>
      <c r="B171" s="181"/>
      <c r="C171" s="180" t="s">
        <v>1766</v>
      </c>
      <c r="D171" s="214" t="s">
        <v>1123</v>
      </c>
      <c r="E171" s="215">
        <v>90165</v>
      </c>
      <c r="F171" s="232" t="s">
        <v>1893</v>
      </c>
      <c r="G171" s="217" t="s">
        <v>2256</v>
      </c>
      <c r="H171" s="257">
        <v>19.600000000000001</v>
      </c>
      <c r="I171" s="270"/>
      <c r="J171" s="270"/>
      <c r="K171" s="257">
        <f t="shared" si="56"/>
        <v>0</v>
      </c>
      <c r="L171" s="257">
        <f t="shared" si="57"/>
        <v>0</v>
      </c>
      <c r="M171" s="257">
        <f t="shared" si="58"/>
        <v>0</v>
      </c>
      <c r="N171" s="257">
        <f t="shared" si="59"/>
        <v>0</v>
      </c>
      <c r="O171" s="258"/>
      <c r="P171" s="270" t="e">
        <f>IF(OR(E171="",G171=0),"",VLOOKUP(E171,#REF!,10,0)*H171)</f>
        <v>#REF!</v>
      </c>
      <c r="Q171" s="61"/>
      <c r="R171" s="63"/>
      <c r="S171" s="61"/>
    </row>
    <row r="172" spans="1:49" s="60" customFormat="1" ht="12" x14ac:dyDescent="0.2">
      <c r="B172" s="181"/>
      <c r="C172" s="180"/>
      <c r="D172" s="214" t="s">
        <v>1124</v>
      </c>
      <c r="E172" s="229"/>
      <c r="F172" s="225" t="s">
        <v>1504</v>
      </c>
      <c r="G172" s="217"/>
      <c r="H172" s="257"/>
      <c r="I172" s="257"/>
      <c r="J172" s="257"/>
      <c r="K172" s="257"/>
      <c r="L172" s="257"/>
      <c r="M172" s="257"/>
      <c r="N172" s="257"/>
      <c r="O172" s="258"/>
      <c r="P172" s="258"/>
      <c r="Q172" s="61"/>
      <c r="R172" s="63"/>
      <c r="S172" s="61"/>
    </row>
    <row r="173" spans="1:49" s="60" customFormat="1" ht="12" x14ac:dyDescent="0.2">
      <c r="A173" s="61"/>
      <c r="B173" s="181"/>
      <c r="C173" s="180" t="s">
        <v>1766</v>
      </c>
      <c r="D173" s="214" t="s">
        <v>1128</v>
      </c>
      <c r="E173" s="214">
        <v>90002</v>
      </c>
      <c r="F173" s="232" t="s">
        <v>1186</v>
      </c>
      <c r="G173" s="217" t="s">
        <v>2258</v>
      </c>
      <c r="H173" s="257">
        <v>441.15</v>
      </c>
      <c r="I173" s="270"/>
      <c r="J173" s="270"/>
      <c r="K173" s="257">
        <f>IF(H173="","",I173+J173)</f>
        <v>0</v>
      </c>
      <c r="L173" s="257">
        <f>IF(H173="","",H173*I173)</f>
        <v>0</v>
      </c>
      <c r="M173" s="257">
        <f>IF(H173="","",H173*J173)</f>
        <v>0</v>
      </c>
      <c r="N173" s="257">
        <f>IF(H173="","",H173*K173)</f>
        <v>0</v>
      </c>
      <c r="O173" s="258"/>
      <c r="P173" s="270" t="e">
        <f>IF(OR(E173="",G173=0),"",VLOOKUP(E173,#REF!,10,0)*H173)</f>
        <v>#REF!</v>
      </c>
      <c r="Q173" s="61"/>
      <c r="R173" s="63"/>
      <c r="S173" s="61"/>
    </row>
    <row r="174" spans="1:49" s="64" customFormat="1" ht="12" x14ac:dyDescent="0.2">
      <c r="A174" s="60"/>
      <c r="B174" s="181"/>
      <c r="C174" s="180"/>
      <c r="D174" s="214"/>
      <c r="E174" s="215"/>
      <c r="F174" s="216"/>
      <c r="G174" s="217"/>
      <c r="H174" s="257"/>
      <c r="I174" s="257"/>
      <c r="J174" s="257"/>
      <c r="K174" s="257"/>
      <c r="L174" s="257"/>
      <c r="M174" s="257"/>
      <c r="N174" s="257"/>
      <c r="O174" s="258"/>
      <c r="P174" s="258"/>
      <c r="Q174" s="61"/>
      <c r="R174" s="63"/>
      <c r="S174" s="61"/>
      <c r="T174" s="60"/>
      <c r="U174" s="60"/>
      <c r="V174" s="60"/>
      <c r="W174" s="60"/>
      <c r="X174" s="60"/>
      <c r="Y174" s="60"/>
      <c r="Z174" s="60"/>
      <c r="AA174" s="60"/>
      <c r="AB174" s="60"/>
      <c r="AC174" s="60"/>
      <c r="AD174" s="60"/>
      <c r="AE174" s="60"/>
      <c r="AF174" s="60"/>
      <c r="AG174" s="60"/>
      <c r="AH174" s="60"/>
      <c r="AI174" s="60"/>
      <c r="AJ174" s="60"/>
      <c r="AK174" s="60"/>
      <c r="AL174" s="60"/>
      <c r="AM174" s="60"/>
      <c r="AN174" s="60"/>
      <c r="AO174" s="60"/>
      <c r="AP174" s="60"/>
      <c r="AQ174" s="60"/>
      <c r="AR174" s="60"/>
      <c r="AS174" s="60"/>
      <c r="AT174" s="60"/>
      <c r="AU174" s="60"/>
      <c r="AV174" s="60"/>
      <c r="AW174" s="60"/>
    </row>
    <row r="175" spans="1:49" s="64" customFormat="1" ht="12" x14ac:dyDescent="0.2">
      <c r="A175" s="60"/>
      <c r="B175" s="181"/>
      <c r="C175" s="180"/>
      <c r="D175" s="214">
        <v>9</v>
      </c>
      <c r="E175" s="215"/>
      <c r="F175" s="277" t="s">
        <v>1002</v>
      </c>
      <c r="G175" s="217"/>
      <c r="H175" s="257"/>
      <c r="I175" s="257"/>
      <c r="J175" s="257"/>
      <c r="K175" s="257"/>
      <c r="L175" s="257"/>
      <c r="M175" s="257"/>
      <c r="N175" s="257"/>
      <c r="O175" s="258">
        <f>SUM(N176:N1203)</f>
        <v>0</v>
      </c>
      <c r="P175" s="258"/>
      <c r="Q175" s="61"/>
      <c r="R175" s="63"/>
      <c r="S175" s="61"/>
      <c r="T175" s="60"/>
      <c r="U175" s="60"/>
      <c r="V175" s="60"/>
      <c r="W175" s="60"/>
      <c r="X175" s="60"/>
      <c r="Y175" s="60"/>
      <c r="Z175" s="60"/>
      <c r="AA175" s="60"/>
      <c r="AB175" s="60"/>
      <c r="AC175" s="60"/>
      <c r="AD175" s="60"/>
      <c r="AE175" s="60"/>
      <c r="AF175" s="60"/>
      <c r="AG175" s="60"/>
      <c r="AH175" s="60"/>
      <c r="AI175" s="60"/>
      <c r="AJ175" s="60"/>
      <c r="AK175" s="60"/>
      <c r="AL175" s="60"/>
      <c r="AM175" s="60"/>
      <c r="AN175" s="60"/>
      <c r="AO175" s="60"/>
      <c r="AP175" s="60"/>
      <c r="AQ175" s="60"/>
      <c r="AR175" s="60"/>
      <c r="AS175" s="60"/>
      <c r="AT175" s="60"/>
      <c r="AU175" s="60"/>
      <c r="AV175" s="60"/>
      <c r="AW175" s="60"/>
    </row>
    <row r="176" spans="1:49" s="64" customFormat="1" ht="12" x14ac:dyDescent="0.2">
      <c r="A176" s="60"/>
      <c r="B176" s="181"/>
      <c r="C176" s="180"/>
      <c r="D176" s="214" t="s">
        <v>12</v>
      </c>
      <c r="E176" s="215"/>
      <c r="F176" s="277" t="s">
        <v>1191</v>
      </c>
      <c r="G176" s="278"/>
      <c r="H176" s="279"/>
      <c r="I176" s="257"/>
      <c r="J176" s="257"/>
      <c r="K176" s="257"/>
      <c r="L176" s="257"/>
      <c r="M176" s="257"/>
      <c r="N176" s="257"/>
      <c r="O176" s="258"/>
      <c r="P176" s="258"/>
      <c r="Q176" s="61"/>
      <c r="R176" s="63"/>
      <c r="S176" s="61"/>
      <c r="T176" s="60"/>
      <c r="U176" s="60"/>
      <c r="V176" s="60"/>
      <c r="W176" s="60"/>
      <c r="X176" s="60"/>
      <c r="Y176" s="60"/>
      <c r="Z176" s="60"/>
      <c r="AA176" s="60"/>
      <c r="AB176" s="60"/>
      <c r="AC176" s="60"/>
      <c r="AD176" s="60"/>
      <c r="AE176" s="60"/>
      <c r="AF176" s="60"/>
      <c r="AG176" s="60"/>
      <c r="AH176" s="60"/>
      <c r="AI176" s="60"/>
      <c r="AJ176" s="60"/>
      <c r="AK176" s="60"/>
      <c r="AL176" s="60"/>
      <c r="AM176" s="60"/>
      <c r="AN176" s="60"/>
      <c r="AO176" s="60"/>
      <c r="AP176" s="60"/>
      <c r="AQ176" s="60"/>
      <c r="AR176" s="60"/>
      <c r="AS176" s="60"/>
      <c r="AT176" s="60"/>
      <c r="AU176" s="60"/>
      <c r="AV176" s="60"/>
      <c r="AW176" s="60"/>
    </row>
    <row r="177" spans="1:49" s="64" customFormat="1" ht="24" x14ac:dyDescent="0.2">
      <c r="A177" s="60"/>
      <c r="B177" s="181"/>
      <c r="C177" s="180" t="s">
        <v>1766</v>
      </c>
      <c r="D177" s="214" t="s">
        <v>13</v>
      </c>
      <c r="E177" s="215">
        <v>90360</v>
      </c>
      <c r="F177" s="280" t="s">
        <v>1192</v>
      </c>
      <c r="G177" s="281" t="s">
        <v>2083</v>
      </c>
      <c r="H177" s="282">
        <v>1</v>
      </c>
      <c r="I177" s="270"/>
      <c r="J177" s="270"/>
      <c r="K177" s="257">
        <f>IF(H177="","",I177+J177)</f>
        <v>0</v>
      </c>
      <c r="L177" s="257">
        <f>IF(H177="","",H177*I177)</f>
        <v>0</v>
      </c>
      <c r="M177" s="257">
        <f>IF(H177="","",H177*J177)</f>
        <v>0</v>
      </c>
      <c r="N177" s="257">
        <f>IF(H177="","",H177*K177)</f>
        <v>0</v>
      </c>
      <c r="O177" s="258"/>
      <c r="P177" s="270" t="e">
        <f>IF(OR(E177="",G177=0),"",VLOOKUP(E177,#REF!,10,0)*H177)</f>
        <v>#REF!</v>
      </c>
      <c r="Q177" s="61"/>
      <c r="R177" s="63"/>
      <c r="S177" s="61"/>
      <c r="T177" s="60"/>
      <c r="U177" s="60"/>
      <c r="V177" s="60"/>
      <c r="W177" s="60"/>
      <c r="X177" s="60"/>
      <c r="Y177" s="60"/>
      <c r="Z177" s="60"/>
      <c r="AA177" s="60"/>
      <c r="AB177" s="60"/>
      <c r="AC177" s="60"/>
      <c r="AD177" s="60"/>
      <c r="AE177" s="60"/>
      <c r="AF177" s="60"/>
      <c r="AG177" s="60"/>
      <c r="AH177" s="60"/>
      <c r="AI177" s="60"/>
      <c r="AJ177" s="60"/>
      <c r="AK177" s="60"/>
      <c r="AL177" s="60"/>
      <c r="AM177" s="60"/>
      <c r="AN177" s="60"/>
      <c r="AO177" s="60"/>
      <c r="AP177" s="60"/>
      <c r="AQ177" s="60"/>
      <c r="AR177" s="60"/>
      <c r="AS177" s="60"/>
      <c r="AT177" s="60"/>
      <c r="AU177" s="60"/>
      <c r="AV177" s="60"/>
      <c r="AW177" s="60"/>
    </row>
    <row r="178" spans="1:49" s="64" customFormat="1" ht="12" x14ac:dyDescent="0.2">
      <c r="A178" s="60"/>
      <c r="B178" s="181"/>
      <c r="C178" s="180"/>
      <c r="D178" s="214" t="s">
        <v>14</v>
      </c>
      <c r="E178" s="215"/>
      <c r="F178" s="277" t="s">
        <v>1193</v>
      </c>
      <c r="G178" s="281"/>
      <c r="H178" s="282"/>
      <c r="I178" s="270"/>
      <c r="J178" s="257"/>
      <c r="K178" s="257"/>
      <c r="L178" s="257"/>
      <c r="M178" s="257"/>
      <c r="N178" s="257"/>
      <c r="O178" s="258"/>
      <c r="P178" s="258"/>
      <c r="Q178" s="61"/>
      <c r="R178" s="63"/>
      <c r="S178" s="61"/>
      <c r="T178" s="60"/>
      <c r="U178" s="60"/>
      <c r="V178" s="60"/>
      <c r="W178" s="60"/>
      <c r="X178" s="60"/>
      <c r="Y178" s="60"/>
      <c r="Z178" s="60"/>
      <c r="AA178" s="60"/>
      <c r="AB178" s="60"/>
      <c r="AC178" s="60"/>
      <c r="AD178" s="60"/>
      <c r="AE178" s="60"/>
      <c r="AF178" s="60"/>
      <c r="AG178" s="60"/>
      <c r="AH178" s="60"/>
      <c r="AI178" s="60"/>
      <c r="AJ178" s="60"/>
      <c r="AK178" s="60"/>
      <c r="AL178" s="60"/>
      <c r="AM178" s="60"/>
      <c r="AN178" s="60"/>
      <c r="AO178" s="60"/>
      <c r="AP178" s="60"/>
      <c r="AQ178" s="60"/>
      <c r="AR178" s="60"/>
      <c r="AS178" s="60"/>
      <c r="AT178" s="60"/>
      <c r="AU178" s="60"/>
      <c r="AV178" s="60"/>
      <c r="AW178" s="60"/>
    </row>
    <row r="179" spans="1:49" s="64" customFormat="1" ht="12" x14ac:dyDescent="0.2">
      <c r="A179" s="60"/>
      <c r="B179" s="181"/>
      <c r="C179" s="180" t="s">
        <v>1766</v>
      </c>
      <c r="D179" s="214" t="s">
        <v>15</v>
      </c>
      <c r="E179" s="215">
        <v>90361</v>
      </c>
      <c r="F179" s="280" t="s">
        <v>1</v>
      </c>
      <c r="G179" s="281" t="s">
        <v>2083</v>
      </c>
      <c r="H179" s="283">
        <v>1</v>
      </c>
      <c r="I179" s="270"/>
      <c r="J179" s="270"/>
      <c r="K179" s="257">
        <f>IF(H179="","",I179+J179)</f>
        <v>0</v>
      </c>
      <c r="L179" s="257">
        <f>IF(H179="","",H179*I179)</f>
        <v>0</v>
      </c>
      <c r="M179" s="257">
        <f>IF(H179="","",H179*J179)</f>
        <v>0</v>
      </c>
      <c r="N179" s="257">
        <f>IF(H179="","",H179*K179)</f>
        <v>0</v>
      </c>
      <c r="O179" s="258"/>
      <c r="P179" s="270" t="e">
        <f>IF(OR(E179="",G179=0),"",VLOOKUP(E179,#REF!,10,0)*H179)</f>
        <v>#REF!</v>
      </c>
      <c r="Q179" s="61"/>
      <c r="R179" s="63"/>
      <c r="S179" s="61"/>
      <c r="T179" s="60"/>
      <c r="U179" s="60"/>
      <c r="V179" s="60"/>
      <c r="W179" s="60"/>
      <c r="X179" s="60"/>
      <c r="Y179" s="60"/>
      <c r="Z179" s="60"/>
      <c r="AA179" s="60"/>
      <c r="AB179" s="60"/>
      <c r="AC179" s="60"/>
      <c r="AD179" s="60"/>
      <c r="AE179" s="60"/>
      <c r="AF179" s="60"/>
      <c r="AG179" s="60"/>
      <c r="AH179" s="60"/>
      <c r="AI179" s="60"/>
      <c r="AJ179" s="60"/>
      <c r="AK179" s="60"/>
      <c r="AL179" s="60"/>
      <c r="AM179" s="60"/>
      <c r="AN179" s="60"/>
      <c r="AO179" s="60"/>
      <c r="AP179" s="60"/>
      <c r="AQ179" s="60"/>
      <c r="AR179" s="60"/>
      <c r="AS179" s="60"/>
      <c r="AT179" s="60"/>
      <c r="AU179" s="60"/>
      <c r="AV179" s="60"/>
      <c r="AW179" s="60"/>
    </row>
    <row r="180" spans="1:49" s="64" customFormat="1" ht="12" x14ac:dyDescent="0.2">
      <c r="A180" s="60"/>
      <c r="B180" s="181"/>
      <c r="C180" s="180"/>
      <c r="D180" s="214" t="s">
        <v>16</v>
      </c>
      <c r="E180" s="215"/>
      <c r="F180" s="277" t="s">
        <v>1195</v>
      </c>
      <c r="G180" s="281"/>
      <c r="H180" s="282"/>
      <c r="I180" s="257"/>
      <c r="J180" s="257"/>
      <c r="K180" s="257"/>
      <c r="L180" s="257"/>
      <c r="M180" s="257"/>
      <c r="N180" s="257"/>
      <c r="O180" s="258"/>
      <c r="P180" s="258"/>
      <c r="Q180" s="61"/>
      <c r="R180" s="63"/>
      <c r="S180" s="61"/>
      <c r="T180" s="60"/>
      <c r="U180" s="60"/>
      <c r="V180" s="60"/>
      <c r="W180" s="60"/>
      <c r="X180" s="60"/>
      <c r="Y180" s="60"/>
      <c r="Z180" s="60"/>
      <c r="AA180" s="60"/>
      <c r="AB180" s="60"/>
      <c r="AC180" s="60"/>
      <c r="AD180" s="60"/>
      <c r="AE180" s="60"/>
      <c r="AF180" s="60"/>
      <c r="AG180" s="60"/>
      <c r="AH180" s="60"/>
      <c r="AI180" s="60"/>
      <c r="AJ180" s="60"/>
      <c r="AK180" s="60"/>
      <c r="AL180" s="60"/>
      <c r="AM180" s="60"/>
      <c r="AN180" s="60"/>
      <c r="AO180" s="60"/>
      <c r="AP180" s="60"/>
      <c r="AQ180" s="60"/>
      <c r="AR180" s="60"/>
      <c r="AS180" s="60"/>
      <c r="AT180" s="60"/>
      <c r="AU180" s="60"/>
      <c r="AV180" s="60"/>
      <c r="AW180" s="60"/>
    </row>
    <row r="181" spans="1:49" s="64" customFormat="1" ht="48" x14ac:dyDescent="0.2">
      <c r="A181" s="60"/>
      <c r="B181" s="181"/>
      <c r="C181" s="180" t="s">
        <v>1766</v>
      </c>
      <c r="D181" s="214" t="s">
        <v>17</v>
      </c>
      <c r="E181" s="215">
        <v>90359</v>
      </c>
      <c r="F181" s="252" t="s">
        <v>1196</v>
      </c>
      <c r="G181" s="281" t="s">
        <v>2083</v>
      </c>
      <c r="H181" s="282">
        <v>1</v>
      </c>
      <c r="I181" s="270"/>
      <c r="J181" s="270"/>
      <c r="K181" s="257">
        <f>IF(H181="","",I181+J181)</f>
        <v>0</v>
      </c>
      <c r="L181" s="257">
        <f>IF(H181="","",H181*I181)</f>
        <v>0</v>
      </c>
      <c r="M181" s="257">
        <f>IF(H181="","",H181*J181)</f>
        <v>0</v>
      </c>
      <c r="N181" s="257">
        <f>IF(H181="","",H181*K181)</f>
        <v>0</v>
      </c>
      <c r="O181" s="258"/>
      <c r="P181" s="270" t="e">
        <f>IF(OR(E181="",G181=0),"",VLOOKUP(E181,#REF!,10,0)*H181)</f>
        <v>#REF!</v>
      </c>
      <c r="Q181" s="61"/>
      <c r="R181" s="63"/>
      <c r="S181" s="61"/>
      <c r="T181" s="60"/>
      <c r="U181" s="60"/>
      <c r="V181" s="60"/>
      <c r="W181" s="60"/>
      <c r="X181" s="60"/>
      <c r="Y181" s="60"/>
      <c r="Z181" s="60"/>
      <c r="AA181" s="60"/>
      <c r="AB181" s="60"/>
      <c r="AC181" s="60"/>
      <c r="AD181" s="60"/>
      <c r="AE181" s="60"/>
      <c r="AF181" s="60"/>
      <c r="AG181" s="60"/>
      <c r="AH181" s="60"/>
      <c r="AI181" s="60"/>
      <c r="AJ181" s="60"/>
      <c r="AK181" s="60"/>
      <c r="AL181" s="60"/>
      <c r="AM181" s="60"/>
      <c r="AN181" s="60"/>
      <c r="AO181" s="60"/>
      <c r="AP181" s="60"/>
      <c r="AQ181" s="60"/>
      <c r="AR181" s="60"/>
      <c r="AS181" s="60"/>
      <c r="AT181" s="60"/>
      <c r="AU181" s="60"/>
      <c r="AV181" s="60"/>
      <c r="AW181" s="60"/>
    </row>
    <row r="182" spans="1:49" s="64" customFormat="1" ht="12" x14ac:dyDescent="0.2">
      <c r="A182" s="60"/>
      <c r="B182" s="181"/>
      <c r="C182" s="180" t="s">
        <v>1766</v>
      </c>
      <c r="D182" s="214" t="s">
        <v>18</v>
      </c>
      <c r="E182" s="215">
        <v>90032</v>
      </c>
      <c r="F182" s="284" t="s">
        <v>1445</v>
      </c>
      <c r="G182" s="281" t="s">
        <v>2254</v>
      </c>
      <c r="H182" s="282">
        <v>2</v>
      </c>
      <c r="I182" s="270"/>
      <c r="J182" s="270"/>
      <c r="K182" s="257">
        <f>IF(H182="","",I182+J182)</f>
        <v>0</v>
      </c>
      <c r="L182" s="257">
        <f>IF(H182="","",H182*I182)</f>
        <v>0</v>
      </c>
      <c r="M182" s="257">
        <f>IF(H182="","",H182*J182)</f>
        <v>0</v>
      </c>
      <c r="N182" s="257">
        <f>IF(H182="","",H182*K182)</f>
        <v>0</v>
      </c>
      <c r="O182" s="258"/>
      <c r="P182" s="270" t="e">
        <f>IF(OR(E182="",G182=0),"",VLOOKUP(E182,#REF!,10,0)*H182)</f>
        <v>#REF!</v>
      </c>
      <c r="Q182" s="61"/>
      <c r="R182" s="63"/>
      <c r="S182" s="61"/>
      <c r="T182" s="60"/>
      <c r="U182" s="60"/>
      <c r="V182" s="60"/>
      <c r="W182" s="60"/>
      <c r="X182" s="60"/>
      <c r="Y182" s="60"/>
      <c r="Z182" s="60"/>
      <c r="AA182" s="60"/>
      <c r="AB182" s="60"/>
      <c r="AC182" s="60"/>
      <c r="AD182" s="60"/>
      <c r="AE182" s="60"/>
      <c r="AF182" s="60"/>
      <c r="AG182" s="60"/>
      <c r="AH182" s="60"/>
      <c r="AI182" s="60"/>
      <c r="AJ182" s="60"/>
      <c r="AK182" s="60"/>
      <c r="AL182" s="60"/>
      <c r="AM182" s="60"/>
      <c r="AN182" s="60"/>
      <c r="AO182" s="60"/>
      <c r="AP182" s="60"/>
      <c r="AQ182" s="60"/>
      <c r="AR182" s="60"/>
      <c r="AS182" s="60"/>
      <c r="AT182" s="60"/>
      <c r="AU182" s="60"/>
      <c r="AV182" s="60"/>
      <c r="AW182" s="60"/>
    </row>
    <row r="183" spans="1:49" s="64" customFormat="1" ht="12" x14ac:dyDescent="0.2">
      <c r="A183" s="60"/>
      <c r="B183" s="181"/>
      <c r="C183" s="180" t="s">
        <v>1867</v>
      </c>
      <c r="D183" s="214" t="s">
        <v>19</v>
      </c>
      <c r="E183" s="215">
        <v>68069</v>
      </c>
      <c r="F183" s="243" t="s">
        <v>1454</v>
      </c>
      <c r="G183" s="281" t="s">
        <v>2254</v>
      </c>
      <c r="H183" s="282">
        <v>4</v>
      </c>
      <c r="I183" s="270"/>
      <c r="J183" s="270"/>
      <c r="K183" s="271">
        <f>IF(H183="","",I183+J183)</f>
        <v>0</v>
      </c>
      <c r="L183" s="270">
        <f>IF(H183="","",H183*I183)</f>
        <v>0</v>
      </c>
      <c r="M183" s="270">
        <f>IF(H183="","",H183*J183)</f>
        <v>0</v>
      </c>
      <c r="N183" s="271">
        <f>IF(H183="","",H183*K183)</f>
        <v>0</v>
      </c>
      <c r="O183" s="270"/>
      <c r="P183" s="270" t="e">
        <f>IF(OR(E183="",G183=0),"",VLOOKUP(E183,#REF!,7,0)*H183)</f>
        <v>#REF!</v>
      </c>
      <c r="Q183" s="61"/>
      <c r="R183" s="63"/>
      <c r="S183" s="61"/>
      <c r="T183" s="60"/>
      <c r="U183" s="60"/>
      <c r="V183" s="60"/>
      <c r="W183" s="60"/>
      <c r="X183" s="60"/>
      <c r="Y183" s="60"/>
      <c r="Z183" s="60"/>
      <c r="AA183" s="60"/>
      <c r="AB183" s="60"/>
      <c r="AC183" s="60"/>
      <c r="AD183" s="60"/>
      <c r="AE183" s="60"/>
      <c r="AF183" s="60"/>
      <c r="AG183" s="60"/>
      <c r="AH183" s="60"/>
      <c r="AI183" s="60"/>
      <c r="AJ183" s="60"/>
      <c r="AK183" s="60"/>
      <c r="AL183" s="60"/>
      <c r="AM183" s="60"/>
      <c r="AN183" s="60"/>
      <c r="AO183" s="60"/>
      <c r="AP183" s="60"/>
      <c r="AQ183" s="60"/>
      <c r="AR183" s="60"/>
      <c r="AS183" s="60"/>
      <c r="AT183" s="60"/>
      <c r="AU183" s="60"/>
      <c r="AV183" s="60"/>
      <c r="AW183" s="60"/>
    </row>
    <row r="184" spans="1:49" s="64" customFormat="1" ht="12" x14ac:dyDescent="0.2">
      <c r="A184" s="60"/>
      <c r="B184" s="181"/>
      <c r="C184" s="180" t="s">
        <v>1867</v>
      </c>
      <c r="D184" s="214" t="s">
        <v>20</v>
      </c>
      <c r="E184" s="215">
        <v>72253</v>
      </c>
      <c r="F184" s="243" t="s">
        <v>1197</v>
      </c>
      <c r="G184" s="281" t="s">
        <v>2258</v>
      </c>
      <c r="H184" s="283">
        <v>50</v>
      </c>
      <c r="I184" s="270"/>
      <c r="J184" s="270"/>
      <c r="K184" s="271">
        <f>IF(H184="","",I184+J184)</f>
        <v>0</v>
      </c>
      <c r="L184" s="270">
        <f>IF(H184="","",H184*I184)</f>
        <v>0</v>
      </c>
      <c r="M184" s="270">
        <f>IF(H184="","",H184*J184)</f>
        <v>0</v>
      </c>
      <c r="N184" s="271">
        <f>IF(H184="","",H184*K184)</f>
        <v>0</v>
      </c>
      <c r="O184" s="270"/>
      <c r="P184" s="270" t="e">
        <f>IF(OR(E184="",G184=0),"",VLOOKUP(E184,#REF!,7,0)*H184)</f>
        <v>#REF!</v>
      </c>
      <c r="Q184" s="61"/>
      <c r="R184" s="63"/>
      <c r="S184" s="61"/>
      <c r="T184" s="60"/>
      <c r="U184" s="60"/>
      <c r="V184" s="60"/>
      <c r="W184" s="60"/>
      <c r="X184" s="60"/>
      <c r="Y184" s="60"/>
      <c r="Z184" s="60"/>
      <c r="AA184" s="60"/>
      <c r="AB184" s="60"/>
      <c r="AC184" s="60"/>
      <c r="AD184" s="60"/>
      <c r="AE184" s="60"/>
      <c r="AF184" s="60"/>
      <c r="AG184" s="60"/>
      <c r="AH184" s="60"/>
      <c r="AI184" s="60"/>
      <c r="AJ184" s="60"/>
      <c r="AK184" s="60"/>
      <c r="AL184" s="60"/>
      <c r="AM184" s="60"/>
      <c r="AN184" s="60"/>
      <c r="AO184" s="60"/>
      <c r="AP184" s="60"/>
      <c r="AQ184" s="60"/>
      <c r="AR184" s="60"/>
      <c r="AS184" s="60"/>
      <c r="AT184" s="60"/>
      <c r="AU184" s="60"/>
      <c r="AV184" s="60"/>
      <c r="AW184" s="60"/>
    </row>
    <row r="185" spans="1:49" s="64" customFormat="1" ht="12" x14ac:dyDescent="0.2">
      <c r="A185" s="60"/>
      <c r="B185" s="181"/>
      <c r="C185" s="180" t="s">
        <v>1867</v>
      </c>
      <c r="D185" s="214" t="s">
        <v>21</v>
      </c>
      <c r="E185" s="215">
        <v>72262</v>
      </c>
      <c r="F185" s="243" t="s">
        <v>1198</v>
      </c>
      <c r="G185" s="281" t="s">
        <v>2254</v>
      </c>
      <c r="H185" s="282">
        <v>4</v>
      </c>
      <c r="I185" s="270"/>
      <c r="J185" s="270"/>
      <c r="K185" s="271">
        <f>IF(H185="","",I185+J185)</f>
        <v>0</v>
      </c>
      <c r="L185" s="270">
        <f>IF(H185="","",H185*I185)</f>
        <v>0</v>
      </c>
      <c r="M185" s="270">
        <f>IF(H185="","",H185*J185)</f>
        <v>0</v>
      </c>
      <c r="N185" s="271">
        <f>IF(H185="","",H185*K185)</f>
        <v>0</v>
      </c>
      <c r="O185" s="270"/>
      <c r="P185" s="270" t="e">
        <f>IF(OR(E185="",G185=0),"",VLOOKUP(E185,#REF!,7,0)*H185)</f>
        <v>#REF!</v>
      </c>
      <c r="Q185" s="61"/>
      <c r="R185" s="63"/>
      <c r="S185" s="61"/>
      <c r="T185" s="60"/>
      <c r="U185" s="60"/>
      <c r="V185" s="60"/>
      <c r="W185" s="60"/>
      <c r="X185" s="60"/>
      <c r="Y185" s="60"/>
      <c r="Z185" s="60"/>
      <c r="AA185" s="60"/>
      <c r="AB185" s="60"/>
      <c r="AC185" s="60"/>
      <c r="AD185" s="60"/>
      <c r="AE185" s="60"/>
      <c r="AF185" s="60"/>
      <c r="AG185" s="60"/>
      <c r="AH185" s="60"/>
      <c r="AI185" s="60"/>
      <c r="AJ185" s="60"/>
      <c r="AK185" s="60"/>
      <c r="AL185" s="60"/>
      <c r="AM185" s="60"/>
      <c r="AN185" s="60"/>
      <c r="AO185" s="60"/>
      <c r="AP185" s="60"/>
      <c r="AQ185" s="60"/>
      <c r="AR185" s="60"/>
      <c r="AS185" s="60"/>
      <c r="AT185" s="60"/>
      <c r="AU185" s="60"/>
      <c r="AV185" s="60"/>
      <c r="AW185" s="60"/>
    </row>
    <row r="186" spans="1:49" s="64" customFormat="1" ht="12" x14ac:dyDescent="0.2">
      <c r="A186" s="60"/>
      <c r="B186" s="181"/>
      <c r="C186" s="180"/>
      <c r="D186" s="214" t="s">
        <v>22</v>
      </c>
      <c r="E186" s="215"/>
      <c r="F186" s="277" t="s">
        <v>1199</v>
      </c>
      <c r="G186" s="281"/>
      <c r="H186" s="282"/>
      <c r="I186" s="257"/>
      <c r="J186" s="257"/>
      <c r="K186" s="257"/>
      <c r="L186" s="257"/>
      <c r="M186" s="257"/>
      <c r="N186" s="257"/>
      <c r="O186" s="258"/>
      <c r="P186" s="258"/>
      <c r="Q186" s="61"/>
      <c r="R186" s="63"/>
      <c r="S186" s="61"/>
      <c r="T186" s="60"/>
      <c r="U186" s="60"/>
      <c r="V186" s="60"/>
      <c r="W186" s="60"/>
      <c r="X186" s="60"/>
      <c r="Y186" s="60"/>
      <c r="Z186" s="60"/>
      <c r="AA186" s="60"/>
      <c r="AB186" s="60"/>
      <c r="AC186" s="60"/>
      <c r="AD186" s="60"/>
      <c r="AE186" s="60"/>
      <c r="AF186" s="60"/>
      <c r="AG186" s="60"/>
      <c r="AH186" s="60"/>
      <c r="AI186" s="60"/>
      <c r="AJ186" s="60"/>
      <c r="AK186" s="60"/>
      <c r="AL186" s="60"/>
      <c r="AM186" s="60"/>
      <c r="AN186" s="60"/>
      <c r="AO186" s="60"/>
      <c r="AP186" s="60"/>
      <c r="AQ186" s="60"/>
      <c r="AR186" s="60"/>
      <c r="AS186" s="60"/>
      <c r="AT186" s="60"/>
      <c r="AU186" s="60"/>
      <c r="AV186" s="60"/>
      <c r="AW186" s="60"/>
    </row>
    <row r="187" spans="1:49" s="64" customFormat="1" ht="24" x14ac:dyDescent="0.2">
      <c r="A187" s="60"/>
      <c r="B187" s="181"/>
      <c r="C187" s="180" t="s">
        <v>1766</v>
      </c>
      <c r="D187" s="214" t="s">
        <v>23</v>
      </c>
      <c r="E187" s="215">
        <v>90358</v>
      </c>
      <c r="F187" s="243" t="s">
        <v>1200</v>
      </c>
      <c r="G187" s="281" t="s">
        <v>2254</v>
      </c>
      <c r="H187" s="282">
        <v>1</v>
      </c>
      <c r="I187" s="270"/>
      <c r="J187" s="270"/>
      <c r="K187" s="257">
        <f t="shared" ref="K187:K192" si="60">IF(H187="","",I187+J187)</f>
        <v>0</v>
      </c>
      <c r="L187" s="257">
        <f t="shared" ref="L187:L192" si="61">IF(H187="","",H187*I187)</f>
        <v>0</v>
      </c>
      <c r="M187" s="257">
        <f t="shared" ref="M187:M192" si="62">IF(H187="","",H187*J187)</f>
        <v>0</v>
      </c>
      <c r="N187" s="257">
        <f t="shared" ref="N187:N192" si="63">IF(H187="","",H187*K187)</f>
        <v>0</v>
      </c>
      <c r="O187" s="258"/>
      <c r="P187" s="270" t="e">
        <f>IF(OR(E187="",G187=0),"",VLOOKUP(E187,#REF!,10,0)*H187)</f>
        <v>#REF!</v>
      </c>
      <c r="Q187" s="61"/>
      <c r="R187" s="63"/>
      <c r="S187" s="61"/>
      <c r="T187" s="60"/>
      <c r="U187" s="60"/>
      <c r="V187" s="60"/>
      <c r="W187" s="60"/>
      <c r="X187" s="60"/>
      <c r="Y187" s="60"/>
      <c r="Z187" s="60"/>
      <c r="AA187" s="60"/>
      <c r="AB187" s="60"/>
      <c r="AC187" s="60"/>
      <c r="AD187" s="60"/>
      <c r="AE187" s="60"/>
      <c r="AF187" s="60"/>
      <c r="AG187" s="60"/>
      <c r="AH187" s="60"/>
      <c r="AI187" s="60"/>
      <c r="AJ187" s="60"/>
      <c r="AK187" s="60"/>
      <c r="AL187" s="60"/>
      <c r="AM187" s="60"/>
      <c r="AN187" s="60"/>
      <c r="AO187" s="60"/>
      <c r="AP187" s="60"/>
      <c r="AQ187" s="60"/>
      <c r="AR187" s="60"/>
      <c r="AS187" s="60"/>
      <c r="AT187" s="60"/>
      <c r="AU187" s="60"/>
      <c r="AV187" s="60"/>
      <c r="AW187" s="60"/>
    </row>
    <row r="188" spans="1:49" s="64" customFormat="1" ht="12" x14ac:dyDescent="0.2">
      <c r="A188" s="60"/>
      <c r="B188" s="181"/>
      <c r="C188" s="180" t="s">
        <v>1766</v>
      </c>
      <c r="D188" s="214" t="s">
        <v>24</v>
      </c>
      <c r="E188" s="215">
        <v>90421</v>
      </c>
      <c r="F188" s="280" t="s">
        <v>1201</v>
      </c>
      <c r="G188" s="281" t="s">
        <v>2254</v>
      </c>
      <c r="H188" s="282">
        <v>1</v>
      </c>
      <c r="I188" s="270"/>
      <c r="J188" s="270"/>
      <c r="K188" s="257">
        <f t="shared" si="60"/>
        <v>0</v>
      </c>
      <c r="L188" s="257">
        <f t="shared" si="61"/>
        <v>0</v>
      </c>
      <c r="M188" s="257">
        <f t="shared" si="62"/>
        <v>0</v>
      </c>
      <c r="N188" s="257">
        <f t="shared" si="63"/>
        <v>0</v>
      </c>
      <c r="O188" s="258"/>
      <c r="P188" s="270" t="e">
        <f>IF(OR(E188="",G188=0),"",VLOOKUP(E188,#REF!,10,0)*H188)</f>
        <v>#REF!</v>
      </c>
      <c r="Q188" s="61"/>
      <c r="R188" s="63"/>
      <c r="S188" s="61"/>
      <c r="T188" s="60"/>
      <c r="U188" s="60"/>
      <c r="V188" s="60"/>
      <c r="W188" s="60"/>
      <c r="X188" s="60"/>
      <c r="Y188" s="60"/>
      <c r="Z188" s="60"/>
      <c r="AA188" s="60"/>
      <c r="AB188" s="60"/>
      <c r="AC188" s="60"/>
      <c r="AD188" s="60"/>
      <c r="AE188" s="60"/>
      <c r="AF188" s="60"/>
      <c r="AG188" s="60"/>
      <c r="AH188" s="60"/>
      <c r="AI188" s="60"/>
      <c r="AJ188" s="60"/>
      <c r="AK188" s="60"/>
      <c r="AL188" s="60"/>
      <c r="AM188" s="60"/>
      <c r="AN188" s="60"/>
      <c r="AO188" s="60"/>
      <c r="AP188" s="60"/>
      <c r="AQ188" s="60"/>
      <c r="AR188" s="60"/>
      <c r="AS188" s="60"/>
      <c r="AT188" s="60"/>
      <c r="AU188" s="60"/>
      <c r="AV188" s="60"/>
      <c r="AW188" s="60"/>
    </row>
    <row r="189" spans="1:49" s="64" customFormat="1" ht="12" x14ac:dyDescent="0.2">
      <c r="A189" s="60"/>
      <c r="B189" s="181"/>
      <c r="C189" s="180" t="s">
        <v>1766</v>
      </c>
      <c r="D189" s="214" t="s">
        <v>25</v>
      </c>
      <c r="E189" s="215">
        <v>90034</v>
      </c>
      <c r="F189" s="243" t="s">
        <v>1202</v>
      </c>
      <c r="G189" s="281" t="s">
        <v>2258</v>
      </c>
      <c r="H189" s="282">
        <v>8</v>
      </c>
      <c r="I189" s="270"/>
      <c r="J189" s="270"/>
      <c r="K189" s="257">
        <f t="shared" si="60"/>
        <v>0</v>
      </c>
      <c r="L189" s="257">
        <f t="shared" si="61"/>
        <v>0</v>
      </c>
      <c r="M189" s="257">
        <f t="shared" si="62"/>
        <v>0</v>
      </c>
      <c r="N189" s="257">
        <f t="shared" si="63"/>
        <v>0</v>
      </c>
      <c r="O189" s="258"/>
      <c r="P189" s="270" t="e">
        <f>IF(OR(E189="",G189=0),"",VLOOKUP(E189,#REF!,10,0)*H189)</f>
        <v>#REF!</v>
      </c>
      <c r="Q189" s="61"/>
      <c r="R189" s="63"/>
      <c r="S189" s="61"/>
      <c r="T189" s="60"/>
      <c r="U189" s="60"/>
      <c r="V189" s="60"/>
      <c r="W189" s="60"/>
      <c r="X189" s="60"/>
      <c r="Y189" s="60"/>
      <c r="Z189" s="60"/>
      <c r="AA189" s="60"/>
      <c r="AB189" s="60"/>
      <c r="AC189" s="60"/>
      <c r="AD189" s="60"/>
      <c r="AE189" s="60"/>
      <c r="AF189" s="60"/>
      <c r="AG189" s="60"/>
      <c r="AH189" s="60"/>
      <c r="AI189" s="60"/>
      <c r="AJ189" s="60"/>
      <c r="AK189" s="60"/>
      <c r="AL189" s="60"/>
      <c r="AM189" s="60"/>
      <c r="AN189" s="60"/>
      <c r="AO189" s="60"/>
      <c r="AP189" s="60"/>
      <c r="AQ189" s="60"/>
      <c r="AR189" s="60"/>
      <c r="AS189" s="60"/>
      <c r="AT189" s="60"/>
      <c r="AU189" s="60"/>
      <c r="AV189" s="60"/>
      <c r="AW189" s="60"/>
    </row>
    <row r="190" spans="1:49" s="64" customFormat="1" ht="12" x14ac:dyDescent="0.2">
      <c r="A190" s="60"/>
      <c r="B190" s="181"/>
      <c r="C190" s="180" t="s">
        <v>1766</v>
      </c>
      <c r="D190" s="214" t="s">
        <v>1815</v>
      </c>
      <c r="E190" s="215">
        <v>90420</v>
      </c>
      <c r="F190" s="243" t="s">
        <v>1203</v>
      </c>
      <c r="G190" s="281" t="s">
        <v>2258</v>
      </c>
      <c r="H190" s="282">
        <v>32</v>
      </c>
      <c r="I190" s="270"/>
      <c r="J190" s="270"/>
      <c r="K190" s="257">
        <f t="shared" si="60"/>
        <v>0</v>
      </c>
      <c r="L190" s="257">
        <f t="shared" si="61"/>
        <v>0</v>
      </c>
      <c r="M190" s="257">
        <f t="shared" si="62"/>
        <v>0</v>
      </c>
      <c r="N190" s="257">
        <f t="shared" si="63"/>
        <v>0</v>
      </c>
      <c r="O190" s="258"/>
      <c r="P190" s="270" t="e">
        <f>IF(OR(E190="",G190=0),"",VLOOKUP(E190,#REF!,10,0)*H190)</f>
        <v>#REF!</v>
      </c>
      <c r="Q190" s="61"/>
      <c r="R190" s="63"/>
      <c r="S190" s="61"/>
      <c r="T190" s="60"/>
      <c r="U190" s="60"/>
      <c r="V190" s="60"/>
      <c r="W190" s="60"/>
      <c r="X190" s="60"/>
      <c r="Y190" s="60"/>
      <c r="Z190" s="60"/>
      <c r="AA190" s="60"/>
      <c r="AB190" s="60"/>
      <c r="AC190" s="60"/>
      <c r="AD190" s="60"/>
      <c r="AE190" s="60"/>
      <c r="AF190" s="60"/>
      <c r="AG190" s="60"/>
      <c r="AH190" s="60"/>
      <c r="AI190" s="60"/>
      <c r="AJ190" s="60"/>
      <c r="AK190" s="60"/>
      <c r="AL190" s="60"/>
      <c r="AM190" s="60"/>
      <c r="AN190" s="60"/>
      <c r="AO190" s="60"/>
      <c r="AP190" s="60"/>
      <c r="AQ190" s="60"/>
      <c r="AR190" s="60"/>
      <c r="AS190" s="60"/>
      <c r="AT190" s="60"/>
      <c r="AU190" s="60"/>
      <c r="AV190" s="60"/>
      <c r="AW190" s="60"/>
    </row>
    <row r="191" spans="1:49" s="64" customFormat="1" ht="12" x14ac:dyDescent="0.2">
      <c r="A191" s="60"/>
      <c r="B191" s="181"/>
      <c r="C191" s="180" t="s">
        <v>1867</v>
      </c>
      <c r="D191" s="214" t="s">
        <v>26</v>
      </c>
      <c r="E191" s="215" t="s">
        <v>2180</v>
      </c>
      <c r="F191" s="243" t="s">
        <v>1194</v>
      </c>
      <c r="G191" s="281" t="s">
        <v>2254</v>
      </c>
      <c r="H191" s="282">
        <v>4</v>
      </c>
      <c r="I191" s="270"/>
      <c r="J191" s="270"/>
      <c r="K191" s="271">
        <f t="shared" si="60"/>
        <v>0</v>
      </c>
      <c r="L191" s="270">
        <f t="shared" si="61"/>
        <v>0</v>
      </c>
      <c r="M191" s="270">
        <f t="shared" si="62"/>
        <v>0</v>
      </c>
      <c r="N191" s="271">
        <f t="shared" si="63"/>
        <v>0</v>
      </c>
      <c r="O191" s="270"/>
      <c r="P191" s="270" t="e">
        <f>IF(OR(E191="",G191=0),"",VLOOKUP(E191,#REF!,7,0)*H191)</f>
        <v>#REF!</v>
      </c>
      <c r="Q191" s="61"/>
      <c r="R191" s="63"/>
      <c r="S191" s="61"/>
      <c r="T191" s="60"/>
      <c r="U191" s="60"/>
      <c r="V191" s="60"/>
      <c r="W191" s="60"/>
      <c r="X191" s="60"/>
      <c r="Y191" s="60"/>
      <c r="Z191" s="60"/>
      <c r="AA191" s="60"/>
      <c r="AB191" s="60"/>
      <c r="AC191" s="60"/>
      <c r="AD191" s="60"/>
      <c r="AE191" s="60"/>
      <c r="AF191" s="60"/>
      <c r="AG191" s="60"/>
      <c r="AH191" s="60"/>
      <c r="AI191" s="60"/>
      <c r="AJ191" s="60"/>
      <c r="AK191" s="60"/>
      <c r="AL191" s="60"/>
      <c r="AM191" s="60"/>
      <c r="AN191" s="60"/>
      <c r="AO191" s="60"/>
      <c r="AP191" s="60"/>
      <c r="AQ191" s="60"/>
      <c r="AR191" s="60"/>
      <c r="AS191" s="60"/>
      <c r="AT191" s="60"/>
      <c r="AU191" s="60"/>
      <c r="AV191" s="60"/>
      <c r="AW191" s="60"/>
    </row>
    <row r="192" spans="1:49" s="64" customFormat="1" ht="12" x14ac:dyDescent="0.2">
      <c r="A192" s="60"/>
      <c r="B192" s="181"/>
      <c r="C192" s="180" t="s">
        <v>1766</v>
      </c>
      <c r="D192" s="214" t="s">
        <v>27</v>
      </c>
      <c r="E192" s="215">
        <v>90438</v>
      </c>
      <c r="F192" s="243" t="s">
        <v>1204</v>
      </c>
      <c r="G192" s="281" t="s">
        <v>2254</v>
      </c>
      <c r="H192" s="282">
        <v>4</v>
      </c>
      <c r="I192" s="270"/>
      <c r="J192" s="270"/>
      <c r="K192" s="257">
        <f t="shared" si="60"/>
        <v>0</v>
      </c>
      <c r="L192" s="257">
        <f t="shared" si="61"/>
        <v>0</v>
      </c>
      <c r="M192" s="257">
        <f t="shared" si="62"/>
        <v>0</v>
      </c>
      <c r="N192" s="257">
        <f t="shared" si="63"/>
        <v>0</v>
      </c>
      <c r="O192" s="258"/>
      <c r="P192" s="270" t="e">
        <f>IF(OR(E192="",G192=0),"",VLOOKUP(E192,#REF!,10,0)*H192)</f>
        <v>#REF!</v>
      </c>
      <c r="Q192" s="61"/>
      <c r="R192" s="63"/>
      <c r="S192" s="61"/>
      <c r="T192" s="60"/>
      <c r="U192" s="60"/>
      <c r="V192" s="60"/>
      <c r="W192" s="60"/>
      <c r="X192" s="60"/>
      <c r="Y192" s="60"/>
      <c r="Z192" s="60"/>
      <c r="AA192" s="60"/>
      <c r="AB192" s="60"/>
      <c r="AC192" s="60"/>
      <c r="AD192" s="60"/>
      <c r="AE192" s="60"/>
      <c r="AF192" s="60"/>
      <c r="AG192" s="60"/>
      <c r="AH192" s="60"/>
      <c r="AI192" s="60"/>
      <c r="AJ192" s="60"/>
      <c r="AK192" s="60"/>
      <c r="AL192" s="60"/>
      <c r="AM192" s="60"/>
      <c r="AN192" s="60"/>
      <c r="AO192" s="60"/>
      <c r="AP192" s="60"/>
      <c r="AQ192" s="60"/>
      <c r="AR192" s="60"/>
      <c r="AS192" s="60"/>
      <c r="AT192" s="60"/>
      <c r="AU192" s="60"/>
      <c r="AV192" s="60"/>
      <c r="AW192" s="60"/>
    </row>
    <row r="193" spans="1:49" s="64" customFormat="1" ht="12" x14ac:dyDescent="0.2">
      <c r="A193" s="60"/>
      <c r="B193" s="181"/>
      <c r="C193" s="180" t="s">
        <v>1867</v>
      </c>
      <c r="D193" s="214" t="s">
        <v>1816</v>
      </c>
      <c r="E193" s="215">
        <v>68069</v>
      </c>
      <c r="F193" s="243" t="s">
        <v>1454</v>
      </c>
      <c r="G193" s="281" t="s">
        <v>2254</v>
      </c>
      <c r="H193" s="282">
        <v>4</v>
      </c>
      <c r="I193" s="270"/>
      <c r="J193" s="270"/>
      <c r="K193" s="271">
        <f t="shared" ref="K193:K199" si="64">IF(H193="","",I193+J193)</f>
        <v>0</v>
      </c>
      <c r="L193" s="270">
        <f t="shared" ref="L193:L199" si="65">IF(H193="","",H193*I193)</f>
        <v>0</v>
      </c>
      <c r="M193" s="270">
        <f t="shared" ref="M193:M199" si="66">IF(H193="","",H193*J193)</f>
        <v>0</v>
      </c>
      <c r="N193" s="271">
        <f t="shared" ref="N193:N199" si="67">IF(H193="","",H193*K193)</f>
        <v>0</v>
      </c>
      <c r="O193" s="270"/>
      <c r="P193" s="270" t="e">
        <f>IF(OR(E193="",G193=0),"",VLOOKUP(E193,#REF!,7,0)*H193)</f>
        <v>#REF!</v>
      </c>
      <c r="Q193" s="61"/>
      <c r="R193" s="63"/>
      <c r="S193" s="61"/>
      <c r="T193" s="60"/>
      <c r="U193" s="60"/>
      <c r="V193" s="60"/>
      <c r="W193" s="60"/>
      <c r="X193" s="60"/>
      <c r="Y193" s="60"/>
      <c r="Z193" s="60"/>
      <c r="AA193" s="60"/>
      <c r="AB193" s="60"/>
      <c r="AC193" s="60"/>
      <c r="AD193" s="60"/>
      <c r="AE193" s="60"/>
      <c r="AF193" s="60"/>
      <c r="AG193" s="60"/>
      <c r="AH193" s="60"/>
      <c r="AI193" s="60"/>
      <c r="AJ193" s="60"/>
      <c r="AK193" s="60"/>
      <c r="AL193" s="60"/>
      <c r="AM193" s="60"/>
      <c r="AN193" s="60"/>
      <c r="AO193" s="60"/>
      <c r="AP193" s="60"/>
      <c r="AQ193" s="60"/>
      <c r="AR193" s="60"/>
      <c r="AS193" s="60"/>
      <c r="AT193" s="60"/>
      <c r="AU193" s="60"/>
      <c r="AV193" s="60"/>
      <c r="AW193" s="60"/>
    </row>
    <row r="194" spans="1:49" s="64" customFormat="1" ht="12" x14ac:dyDescent="0.2">
      <c r="A194" s="60"/>
      <c r="B194" s="181"/>
      <c r="C194" s="180" t="s">
        <v>1867</v>
      </c>
      <c r="D194" s="214" t="s">
        <v>1817</v>
      </c>
      <c r="E194" s="215">
        <v>72253</v>
      </c>
      <c r="F194" s="243" t="s">
        <v>1197</v>
      </c>
      <c r="G194" s="281" t="s">
        <v>2258</v>
      </c>
      <c r="H194" s="283">
        <v>20</v>
      </c>
      <c r="I194" s="270"/>
      <c r="J194" s="270"/>
      <c r="K194" s="271">
        <f t="shared" si="64"/>
        <v>0</v>
      </c>
      <c r="L194" s="270">
        <f t="shared" si="65"/>
        <v>0</v>
      </c>
      <c r="M194" s="270">
        <f t="shared" si="66"/>
        <v>0</v>
      </c>
      <c r="N194" s="271">
        <f t="shared" si="67"/>
        <v>0</v>
      </c>
      <c r="O194" s="270"/>
      <c r="P194" s="270" t="e">
        <f>IF(OR(E194="",G194=0),"",VLOOKUP(E194,#REF!,7,0)*H194)</f>
        <v>#REF!</v>
      </c>
      <c r="Q194" s="61"/>
      <c r="R194" s="63"/>
      <c r="S194" s="61"/>
      <c r="T194" s="60"/>
      <c r="U194" s="60"/>
      <c r="V194" s="60"/>
      <c r="W194" s="60"/>
      <c r="X194" s="60"/>
      <c r="Y194" s="60"/>
      <c r="Z194" s="60"/>
      <c r="AA194" s="60"/>
      <c r="AB194" s="60"/>
      <c r="AC194" s="60"/>
      <c r="AD194" s="60"/>
      <c r="AE194" s="60"/>
      <c r="AF194" s="60"/>
      <c r="AG194" s="60"/>
      <c r="AH194" s="60"/>
      <c r="AI194" s="60"/>
      <c r="AJ194" s="60"/>
      <c r="AK194" s="60"/>
      <c r="AL194" s="60"/>
      <c r="AM194" s="60"/>
      <c r="AN194" s="60"/>
      <c r="AO194" s="60"/>
      <c r="AP194" s="60"/>
      <c r="AQ194" s="60"/>
      <c r="AR194" s="60"/>
      <c r="AS194" s="60"/>
      <c r="AT194" s="60"/>
      <c r="AU194" s="60"/>
      <c r="AV194" s="60"/>
      <c r="AW194" s="60"/>
    </row>
    <row r="195" spans="1:49" s="64" customFormat="1" ht="12" x14ac:dyDescent="0.2">
      <c r="A195" s="60"/>
      <c r="B195" s="181"/>
      <c r="C195" s="180" t="s">
        <v>1867</v>
      </c>
      <c r="D195" s="214" t="s">
        <v>28</v>
      </c>
      <c r="E195" s="215" t="s">
        <v>2181</v>
      </c>
      <c r="F195" s="243" t="s">
        <v>1205</v>
      </c>
      <c r="G195" s="281" t="s">
        <v>2254</v>
      </c>
      <c r="H195" s="283">
        <v>3</v>
      </c>
      <c r="I195" s="270"/>
      <c r="J195" s="270"/>
      <c r="K195" s="271">
        <f t="shared" si="64"/>
        <v>0</v>
      </c>
      <c r="L195" s="270">
        <f t="shared" si="65"/>
        <v>0</v>
      </c>
      <c r="M195" s="270">
        <f t="shared" si="66"/>
        <v>0</v>
      </c>
      <c r="N195" s="271">
        <f t="shared" si="67"/>
        <v>0</v>
      </c>
      <c r="O195" s="270"/>
      <c r="P195" s="270" t="e">
        <f>IF(OR(E195="",G195=0),"",VLOOKUP(E195,#REF!,7,0)*H195)</f>
        <v>#REF!</v>
      </c>
      <c r="Q195" s="61"/>
      <c r="R195" s="63"/>
      <c r="S195" s="61"/>
      <c r="T195" s="60"/>
      <c r="U195" s="60"/>
      <c r="V195" s="60"/>
      <c r="W195" s="60"/>
      <c r="X195" s="60"/>
      <c r="Y195" s="60"/>
      <c r="Z195" s="60"/>
      <c r="AA195" s="60"/>
      <c r="AB195" s="60"/>
      <c r="AC195" s="60"/>
      <c r="AD195" s="60"/>
      <c r="AE195" s="60"/>
      <c r="AF195" s="60"/>
      <c r="AG195" s="60"/>
      <c r="AH195" s="60"/>
      <c r="AI195" s="60"/>
      <c r="AJ195" s="60"/>
      <c r="AK195" s="60"/>
      <c r="AL195" s="60"/>
      <c r="AM195" s="60"/>
      <c r="AN195" s="60"/>
      <c r="AO195" s="60"/>
      <c r="AP195" s="60"/>
      <c r="AQ195" s="60"/>
      <c r="AR195" s="60"/>
      <c r="AS195" s="60"/>
      <c r="AT195" s="60"/>
      <c r="AU195" s="60"/>
      <c r="AV195" s="60"/>
      <c r="AW195" s="60"/>
    </row>
    <row r="196" spans="1:49" s="64" customFormat="1" ht="12" x14ac:dyDescent="0.2">
      <c r="A196" s="60"/>
      <c r="B196" s="181"/>
      <c r="C196" s="180" t="s">
        <v>1867</v>
      </c>
      <c r="D196" s="214" t="s">
        <v>29</v>
      </c>
      <c r="E196" s="215">
        <v>83424</v>
      </c>
      <c r="F196" s="284" t="s">
        <v>1206</v>
      </c>
      <c r="G196" s="285" t="s">
        <v>2258</v>
      </c>
      <c r="H196" s="286">
        <v>360</v>
      </c>
      <c r="I196" s="270"/>
      <c r="J196" s="270"/>
      <c r="K196" s="271">
        <f t="shared" si="64"/>
        <v>0</v>
      </c>
      <c r="L196" s="270">
        <f t="shared" si="65"/>
        <v>0</v>
      </c>
      <c r="M196" s="270">
        <f t="shared" si="66"/>
        <v>0</v>
      </c>
      <c r="N196" s="271">
        <f t="shared" si="67"/>
        <v>0</v>
      </c>
      <c r="O196" s="270"/>
      <c r="P196" s="270" t="e">
        <f>IF(OR(E196="",G196=0),"",VLOOKUP(E196,#REF!,7,0)*H196)</f>
        <v>#REF!</v>
      </c>
      <c r="Q196" s="61"/>
      <c r="R196" s="63"/>
      <c r="S196" s="61"/>
      <c r="T196" s="60"/>
      <c r="U196" s="60"/>
      <c r="V196" s="60"/>
      <c r="W196" s="60"/>
      <c r="X196" s="60"/>
      <c r="Y196" s="60"/>
      <c r="Z196" s="60"/>
      <c r="AA196" s="60"/>
      <c r="AB196" s="60"/>
      <c r="AC196" s="60"/>
      <c r="AD196" s="60"/>
      <c r="AE196" s="60"/>
      <c r="AF196" s="60"/>
      <c r="AG196" s="60"/>
      <c r="AH196" s="60"/>
      <c r="AI196" s="60"/>
      <c r="AJ196" s="60"/>
      <c r="AK196" s="60"/>
      <c r="AL196" s="60"/>
      <c r="AM196" s="60"/>
      <c r="AN196" s="60"/>
      <c r="AO196" s="60"/>
      <c r="AP196" s="60"/>
      <c r="AQ196" s="60"/>
      <c r="AR196" s="60"/>
      <c r="AS196" s="60"/>
      <c r="AT196" s="60"/>
      <c r="AU196" s="60"/>
      <c r="AV196" s="60"/>
      <c r="AW196" s="60"/>
    </row>
    <row r="197" spans="1:49" s="64" customFormat="1" ht="12" x14ac:dyDescent="0.2">
      <c r="A197" s="60"/>
      <c r="B197" s="181"/>
      <c r="C197" s="180" t="s">
        <v>1867</v>
      </c>
      <c r="D197" s="214" t="s">
        <v>30</v>
      </c>
      <c r="E197" s="215">
        <v>83424</v>
      </c>
      <c r="F197" s="284" t="s">
        <v>1207</v>
      </c>
      <c r="G197" s="285" t="s">
        <v>2258</v>
      </c>
      <c r="H197" s="286">
        <v>90</v>
      </c>
      <c r="I197" s="270"/>
      <c r="J197" s="270"/>
      <c r="K197" s="271">
        <f t="shared" si="64"/>
        <v>0</v>
      </c>
      <c r="L197" s="270">
        <f t="shared" si="65"/>
        <v>0</v>
      </c>
      <c r="M197" s="270">
        <f t="shared" si="66"/>
        <v>0</v>
      </c>
      <c r="N197" s="271">
        <f t="shared" si="67"/>
        <v>0</v>
      </c>
      <c r="O197" s="270"/>
      <c r="P197" s="270" t="e">
        <f>IF(OR(E197="",G197=0),"",VLOOKUP(E197,#REF!,7,0)*H197)</f>
        <v>#REF!</v>
      </c>
      <c r="Q197" s="61"/>
      <c r="R197" s="63"/>
      <c r="S197" s="61"/>
      <c r="T197" s="60"/>
      <c r="U197" s="60"/>
      <c r="V197" s="60"/>
      <c r="W197" s="60"/>
      <c r="X197" s="60"/>
      <c r="Y197" s="60"/>
      <c r="Z197" s="60"/>
      <c r="AA197" s="60"/>
      <c r="AB197" s="60"/>
      <c r="AC197" s="60"/>
      <c r="AD197" s="60"/>
      <c r="AE197" s="60"/>
      <c r="AF197" s="60"/>
      <c r="AG197" s="60"/>
      <c r="AH197" s="60"/>
      <c r="AI197" s="60"/>
      <c r="AJ197" s="60"/>
      <c r="AK197" s="60"/>
      <c r="AL197" s="60"/>
      <c r="AM197" s="60"/>
      <c r="AN197" s="60"/>
      <c r="AO197" s="60"/>
      <c r="AP197" s="60"/>
      <c r="AQ197" s="60"/>
      <c r="AR197" s="60"/>
      <c r="AS197" s="60"/>
      <c r="AT197" s="60"/>
      <c r="AU197" s="60"/>
      <c r="AV197" s="60"/>
      <c r="AW197" s="60"/>
    </row>
    <row r="198" spans="1:49" s="64" customFormat="1" ht="12" x14ac:dyDescent="0.2">
      <c r="A198" s="60"/>
      <c r="B198" s="181"/>
      <c r="C198" s="180" t="s">
        <v>1867</v>
      </c>
      <c r="D198" s="214" t="s">
        <v>31</v>
      </c>
      <c r="E198" s="215">
        <v>72265</v>
      </c>
      <c r="F198" s="284" t="s">
        <v>1894</v>
      </c>
      <c r="G198" s="285" t="s">
        <v>2254</v>
      </c>
      <c r="H198" s="286">
        <v>24</v>
      </c>
      <c r="I198" s="270"/>
      <c r="J198" s="270"/>
      <c r="K198" s="271">
        <f t="shared" si="64"/>
        <v>0</v>
      </c>
      <c r="L198" s="270">
        <f t="shared" si="65"/>
        <v>0</v>
      </c>
      <c r="M198" s="270">
        <f t="shared" si="66"/>
        <v>0</v>
      </c>
      <c r="N198" s="271">
        <f t="shared" si="67"/>
        <v>0</v>
      </c>
      <c r="O198" s="270"/>
      <c r="P198" s="270" t="e">
        <f>IF(OR(E198="",G198=0),"",VLOOKUP(E198,#REF!,7,0)*H198)</f>
        <v>#REF!</v>
      </c>
      <c r="Q198" s="61"/>
      <c r="R198" s="63"/>
      <c r="S198" s="61"/>
      <c r="T198" s="60"/>
      <c r="U198" s="60"/>
      <c r="V198" s="60"/>
      <c r="W198" s="60"/>
      <c r="X198" s="60"/>
      <c r="Y198" s="60"/>
      <c r="Z198" s="60"/>
      <c r="AA198" s="60"/>
      <c r="AB198" s="60"/>
      <c r="AC198" s="60"/>
      <c r="AD198" s="60"/>
      <c r="AE198" s="60"/>
      <c r="AF198" s="60"/>
      <c r="AG198" s="60"/>
      <c r="AH198" s="60"/>
      <c r="AI198" s="60"/>
      <c r="AJ198" s="60"/>
      <c r="AK198" s="60"/>
      <c r="AL198" s="60"/>
      <c r="AM198" s="60"/>
      <c r="AN198" s="60"/>
      <c r="AO198" s="60"/>
      <c r="AP198" s="60"/>
      <c r="AQ198" s="60"/>
      <c r="AR198" s="60"/>
      <c r="AS198" s="60"/>
      <c r="AT198" s="60"/>
      <c r="AU198" s="60"/>
      <c r="AV198" s="60"/>
      <c r="AW198" s="60"/>
    </row>
    <row r="199" spans="1:49" s="64" customFormat="1" ht="12" x14ac:dyDescent="0.2">
      <c r="A199" s="60"/>
      <c r="B199" s="181"/>
      <c r="C199" s="180" t="s">
        <v>1867</v>
      </c>
      <c r="D199" s="214" t="s">
        <v>32</v>
      </c>
      <c r="E199" s="215">
        <v>72263</v>
      </c>
      <c r="F199" s="284" t="s">
        <v>1895</v>
      </c>
      <c r="G199" s="285" t="s">
        <v>2254</v>
      </c>
      <c r="H199" s="286">
        <v>6</v>
      </c>
      <c r="I199" s="270"/>
      <c r="J199" s="270"/>
      <c r="K199" s="271">
        <f t="shared" si="64"/>
        <v>0</v>
      </c>
      <c r="L199" s="270">
        <f t="shared" si="65"/>
        <v>0</v>
      </c>
      <c r="M199" s="270">
        <f t="shared" si="66"/>
        <v>0</v>
      </c>
      <c r="N199" s="271">
        <f t="shared" si="67"/>
        <v>0</v>
      </c>
      <c r="O199" s="270"/>
      <c r="P199" s="270" t="e">
        <f>IF(OR(E199="",G199=0),"",VLOOKUP(E199,#REF!,7,0)*H199)</f>
        <v>#REF!</v>
      </c>
      <c r="Q199" s="61"/>
      <c r="R199" s="63"/>
      <c r="S199" s="61"/>
      <c r="T199" s="60"/>
      <c r="U199" s="60"/>
      <c r="V199" s="60"/>
      <c r="W199" s="60"/>
      <c r="X199" s="60"/>
      <c r="Y199" s="60"/>
      <c r="Z199" s="60"/>
      <c r="AA199" s="60"/>
      <c r="AB199" s="60"/>
      <c r="AC199" s="60"/>
      <c r="AD199" s="60"/>
      <c r="AE199" s="60"/>
      <c r="AF199" s="60"/>
      <c r="AG199" s="60"/>
      <c r="AH199" s="60"/>
      <c r="AI199" s="60"/>
      <c r="AJ199" s="60"/>
      <c r="AK199" s="60"/>
      <c r="AL199" s="60"/>
      <c r="AM199" s="60"/>
      <c r="AN199" s="60"/>
      <c r="AO199" s="60"/>
      <c r="AP199" s="60"/>
      <c r="AQ199" s="60"/>
      <c r="AR199" s="60"/>
      <c r="AS199" s="60"/>
      <c r="AT199" s="60"/>
      <c r="AU199" s="60"/>
      <c r="AV199" s="60"/>
      <c r="AW199" s="60"/>
    </row>
    <row r="200" spans="1:49" s="64" customFormat="1" ht="12" x14ac:dyDescent="0.2">
      <c r="A200" s="60"/>
      <c r="B200" s="181"/>
      <c r="C200" s="180"/>
      <c r="D200" s="214" t="s">
        <v>33</v>
      </c>
      <c r="E200" s="215"/>
      <c r="F200" s="247" t="s">
        <v>1208</v>
      </c>
      <c r="G200" s="285"/>
      <c r="H200" s="286"/>
      <c r="I200" s="257"/>
      <c r="J200" s="257"/>
      <c r="K200" s="257"/>
      <c r="L200" s="257"/>
      <c r="M200" s="257"/>
      <c r="N200" s="257"/>
      <c r="O200" s="258"/>
      <c r="P200" s="258"/>
      <c r="Q200" s="61"/>
      <c r="R200" s="63"/>
      <c r="S200" s="61"/>
      <c r="T200" s="60"/>
      <c r="U200" s="60"/>
      <c r="V200" s="60"/>
      <c r="W200" s="60"/>
      <c r="X200" s="60"/>
      <c r="Y200" s="60"/>
      <c r="Z200" s="60"/>
      <c r="AA200" s="60"/>
      <c r="AB200" s="60"/>
      <c r="AC200" s="60"/>
      <c r="AD200" s="60"/>
      <c r="AE200" s="60"/>
      <c r="AF200" s="60"/>
      <c r="AG200" s="60"/>
      <c r="AH200" s="60"/>
      <c r="AI200" s="60"/>
      <c r="AJ200" s="60"/>
      <c r="AK200" s="60"/>
      <c r="AL200" s="60"/>
      <c r="AM200" s="60"/>
      <c r="AN200" s="60"/>
      <c r="AO200" s="60"/>
      <c r="AP200" s="60"/>
      <c r="AQ200" s="60"/>
      <c r="AR200" s="60"/>
      <c r="AS200" s="60"/>
      <c r="AT200" s="60"/>
      <c r="AU200" s="60"/>
      <c r="AV200" s="60"/>
      <c r="AW200" s="60"/>
    </row>
    <row r="201" spans="1:49" s="64" customFormat="1" ht="60" x14ac:dyDescent="0.2">
      <c r="A201" s="60"/>
      <c r="B201" s="181"/>
      <c r="C201" s="180" t="s">
        <v>1766</v>
      </c>
      <c r="D201" s="214" t="s">
        <v>34</v>
      </c>
      <c r="E201" s="215">
        <v>90321</v>
      </c>
      <c r="F201" s="252" t="s">
        <v>1209</v>
      </c>
      <c r="G201" s="287" t="s">
        <v>2083</v>
      </c>
      <c r="H201" s="288">
        <v>1</v>
      </c>
      <c r="I201" s="270"/>
      <c r="J201" s="270"/>
      <c r="K201" s="257">
        <f>IF(H201="","",I201+J201)</f>
        <v>0</v>
      </c>
      <c r="L201" s="257">
        <f>IF(H201="","",H201*I201)</f>
        <v>0</v>
      </c>
      <c r="M201" s="257">
        <f>IF(H201="","",H201*J201)</f>
        <v>0</v>
      </c>
      <c r="N201" s="257">
        <f>IF(H201="","",H201*K201)</f>
        <v>0</v>
      </c>
      <c r="O201" s="258"/>
      <c r="P201" s="270" t="e">
        <f>IF(OR(E201="",G201=0),"",VLOOKUP(E201,#REF!,10,0)*H201)</f>
        <v>#REF!</v>
      </c>
      <c r="Q201" s="61"/>
      <c r="R201" s="63"/>
      <c r="S201" s="61"/>
      <c r="T201" s="60"/>
      <c r="U201" s="60"/>
      <c r="V201" s="60"/>
      <c r="W201" s="60"/>
      <c r="X201" s="60"/>
      <c r="Y201" s="60"/>
      <c r="Z201" s="60"/>
      <c r="AA201" s="60"/>
      <c r="AB201" s="60"/>
      <c r="AC201" s="60"/>
      <c r="AD201" s="60"/>
      <c r="AE201" s="60"/>
      <c r="AF201" s="60"/>
      <c r="AG201" s="60"/>
      <c r="AH201" s="60"/>
      <c r="AI201" s="60"/>
      <c r="AJ201" s="60"/>
      <c r="AK201" s="60"/>
      <c r="AL201" s="60"/>
      <c r="AM201" s="60"/>
      <c r="AN201" s="60"/>
      <c r="AO201" s="60"/>
      <c r="AP201" s="60"/>
      <c r="AQ201" s="60"/>
      <c r="AR201" s="60"/>
      <c r="AS201" s="60"/>
      <c r="AT201" s="60"/>
      <c r="AU201" s="60"/>
      <c r="AV201" s="60"/>
      <c r="AW201" s="60"/>
    </row>
    <row r="202" spans="1:49" s="64" customFormat="1" ht="12" x14ac:dyDescent="0.2">
      <c r="A202" s="60"/>
      <c r="B202" s="181"/>
      <c r="C202" s="180" t="s">
        <v>1867</v>
      </c>
      <c r="D202" s="214" t="s">
        <v>35</v>
      </c>
      <c r="E202" s="215">
        <v>83424</v>
      </c>
      <c r="F202" s="284" t="s">
        <v>1206</v>
      </c>
      <c r="G202" s="285" t="s">
        <v>2258</v>
      </c>
      <c r="H202" s="286">
        <v>240</v>
      </c>
      <c r="I202" s="270"/>
      <c r="J202" s="270"/>
      <c r="K202" s="271">
        <f t="shared" ref="K202:K207" si="68">IF(H202="","",I202+J202)</f>
        <v>0</v>
      </c>
      <c r="L202" s="270">
        <f t="shared" ref="L202:L207" si="69">IF(H202="","",H202*I202)</f>
        <v>0</v>
      </c>
      <c r="M202" s="270">
        <f t="shared" ref="M202:M207" si="70">IF(H202="","",H202*J202)</f>
        <v>0</v>
      </c>
      <c r="N202" s="271">
        <f t="shared" ref="N202:N207" si="71">IF(H202="","",H202*K202)</f>
        <v>0</v>
      </c>
      <c r="O202" s="270"/>
      <c r="P202" s="270" t="e">
        <f>IF(OR(E202="",G202=0),"",VLOOKUP(E202,#REF!,7,0)*H202)</f>
        <v>#REF!</v>
      </c>
      <c r="Q202" s="61"/>
      <c r="R202" s="63"/>
      <c r="S202" s="61"/>
      <c r="T202" s="60"/>
      <c r="U202" s="60"/>
      <c r="V202" s="60"/>
      <c r="W202" s="60"/>
      <c r="X202" s="60"/>
      <c r="Y202" s="60"/>
      <c r="Z202" s="60"/>
      <c r="AA202" s="60"/>
      <c r="AB202" s="60"/>
      <c r="AC202" s="60"/>
      <c r="AD202" s="60"/>
      <c r="AE202" s="60"/>
      <c r="AF202" s="60"/>
      <c r="AG202" s="60"/>
      <c r="AH202" s="60"/>
      <c r="AI202" s="60"/>
      <c r="AJ202" s="60"/>
      <c r="AK202" s="60"/>
      <c r="AL202" s="60"/>
      <c r="AM202" s="60"/>
      <c r="AN202" s="60"/>
      <c r="AO202" s="60"/>
      <c r="AP202" s="60"/>
      <c r="AQ202" s="60"/>
      <c r="AR202" s="60"/>
      <c r="AS202" s="60"/>
      <c r="AT202" s="60"/>
      <c r="AU202" s="60"/>
      <c r="AV202" s="60"/>
      <c r="AW202" s="60"/>
    </row>
    <row r="203" spans="1:49" s="64" customFormat="1" ht="12" x14ac:dyDescent="0.2">
      <c r="A203" s="60"/>
      <c r="B203" s="181"/>
      <c r="C203" s="180" t="s">
        <v>1867</v>
      </c>
      <c r="D203" s="214" t="s">
        <v>36</v>
      </c>
      <c r="E203" s="215">
        <v>83424</v>
      </c>
      <c r="F203" s="284" t="s">
        <v>1207</v>
      </c>
      <c r="G203" s="285" t="s">
        <v>2258</v>
      </c>
      <c r="H203" s="286">
        <v>60</v>
      </c>
      <c r="I203" s="270"/>
      <c r="J203" s="270"/>
      <c r="K203" s="271">
        <f t="shared" si="68"/>
        <v>0</v>
      </c>
      <c r="L203" s="270">
        <f t="shared" si="69"/>
        <v>0</v>
      </c>
      <c r="M203" s="270">
        <f t="shared" si="70"/>
        <v>0</v>
      </c>
      <c r="N203" s="271">
        <f t="shared" si="71"/>
        <v>0</v>
      </c>
      <c r="O203" s="270"/>
      <c r="P203" s="270" t="e">
        <f>IF(OR(E203="",G203=0),"",VLOOKUP(E203,#REF!,7,0)*H203)</f>
        <v>#REF!</v>
      </c>
      <c r="Q203" s="61"/>
      <c r="R203" s="63"/>
      <c r="S203" s="61"/>
      <c r="T203" s="60"/>
      <c r="U203" s="60"/>
      <c r="V203" s="60"/>
      <c r="W203" s="60"/>
      <c r="X203" s="60"/>
      <c r="Y203" s="60"/>
      <c r="Z203" s="60"/>
      <c r="AA203" s="60"/>
      <c r="AB203" s="60"/>
      <c r="AC203" s="60"/>
      <c r="AD203" s="60"/>
      <c r="AE203" s="60"/>
      <c r="AF203" s="60"/>
      <c r="AG203" s="60"/>
      <c r="AH203" s="60"/>
      <c r="AI203" s="60"/>
      <c r="AJ203" s="60"/>
      <c r="AK203" s="60"/>
      <c r="AL203" s="60"/>
      <c r="AM203" s="60"/>
      <c r="AN203" s="60"/>
      <c r="AO203" s="60"/>
      <c r="AP203" s="60"/>
      <c r="AQ203" s="60"/>
      <c r="AR203" s="60"/>
      <c r="AS203" s="60"/>
      <c r="AT203" s="60"/>
      <c r="AU203" s="60"/>
      <c r="AV203" s="60"/>
      <c r="AW203" s="60"/>
    </row>
    <row r="204" spans="1:49" s="64" customFormat="1" ht="12" x14ac:dyDescent="0.2">
      <c r="A204" s="60"/>
      <c r="B204" s="181"/>
      <c r="C204" s="180" t="s">
        <v>1867</v>
      </c>
      <c r="D204" s="214" t="s">
        <v>37</v>
      </c>
      <c r="E204" s="215">
        <v>72265</v>
      </c>
      <c r="F204" s="284" t="s">
        <v>1894</v>
      </c>
      <c r="G204" s="285" t="s">
        <v>2254</v>
      </c>
      <c r="H204" s="286">
        <v>24</v>
      </c>
      <c r="I204" s="270"/>
      <c r="J204" s="270"/>
      <c r="K204" s="271">
        <f t="shared" si="68"/>
        <v>0</v>
      </c>
      <c r="L204" s="270">
        <f t="shared" si="69"/>
        <v>0</v>
      </c>
      <c r="M204" s="270">
        <f t="shared" si="70"/>
        <v>0</v>
      </c>
      <c r="N204" s="271">
        <f t="shared" si="71"/>
        <v>0</v>
      </c>
      <c r="O204" s="270"/>
      <c r="P204" s="270" t="e">
        <f>IF(OR(E204="",G204=0),"",VLOOKUP(E204,#REF!,7,0)*H204)</f>
        <v>#REF!</v>
      </c>
      <c r="Q204" s="61"/>
      <c r="R204" s="63"/>
      <c r="S204" s="61"/>
      <c r="T204" s="60"/>
      <c r="U204" s="60"/>
      <c r="V204" s="60"/>
      <c r="W204" s="60"/>
      <c r="X204" s="60"/>
      <c r="Y204" s="60"/>
      <c r="Z204" s="60"/>
      <c r="AA204" s="60"/>
      <c r="AB204" s="60"/>
      <c r="AC204" s="60"/>
      <c r="AD204" s="60"/>
      <c r="AE204" s="60"/>
      <c r="AF204" s="60"/>
      <c r="AG204" s="60"/>
      <c r="AH204" s="60"/>
      <c r="AI204" s="60"/>
      <c r="AJ204" s="60"/>
      <c r="AK204" s="60"/>
      <c r="AL204" s="60"/>
      <c r="AM204" s="60"/>
      <c r="AN204" s="60"/>
      <c r="AO204" s="60"/>
      <c r="AP204" s="60"/>
      <c r="AQ204" s="60"/>
      <c r="AR204" s="60"/>
      <c r="AS204" s="60"/>
      <c r="AT204" s="60"/>
      <c r="AU204" s="60"/>
      <c r="AV204" s="60"/>
      <c r="AW204" s="60"/>
    </row>
    <row r="205" spans="1:49" s="64" customFormat="1" ht="12" x14ac:dyDescent="0.2">
      <c r="A205" s="60"/>
      <c r="B205" s="181"/>
      <c r="C205" s="180" t="s">
        <v>1867</v>
      </c>
      <c r="D205" s="214" t="s">
        <v>38</v>
      </c>
      <c r="E205" s="215">
        <v>72263</v>
      </c>
      <c r="F205" s="284" t="s">
        <v>1895</v>
      </c>
      <c r="G205" s="285" t="s">
        <v>2254</v>
      </c>
      <c r="H205" s="286">
        <v>6</v>
      </c>
      <c r="I205" s="270"/>
      <c r="J205" s="270"/>
      <c r="K205" s="271">
        <f t="shared" si="68"/>
        <v>0</v>
      </c>
      <c r="L205" s="270">
        <f t="shared" si="69"/>
        <v>0</v>
      </c>
      <c r="M205" s="270">
        <f t="shared" si="70"/>
        <v>0</v>
      </c>
      <c r="N205" s="271">
        <f t="shared" si="71"/>
        <v>0</v>
      </c>
      <c r="O205" s="270"/>
      <c r="P205" s="270" t="e">
        <f>IF(OR(E205="",G205=0),"",VLOOKUP(E205,#REF!,7,0)*H205)</f>
        <v>#REF!</v>
      </c>
      <c r="Q205" s="61"/>
      <c r="R205" s="63"/>
      <c r="S205" s="61"/>
      <c r="T205" s="60"/>
      <c r="U205" s="60"/>
      <c r="V205" s="60"/>
      <c r="W205" s="60"/>
      <c r="X205" s="60"/>
      <c r="Y205" s="60"/>
      <c r="Z205" s="60"/>
      <c r="AA205" s="60"/>
      <c r="AB205" s="60"/>
      <c r="AC205" s="60"/>
      <c r="AD205" s="60"/>
      <c r="AE205" s="60"/>
      <c r="AF205" s="60"/>
      <c r="AG205" s="60"/>
      <c r="AH205" s="60"/>
      <c r="AI205" s="60"/>
      <c r="AJ205" s="60"/>
      <c r="AK205" s="60"/>
      <c r="AL205" s="60"/>
      <c r="AM205" s="60"/>
      <c r="AN205" s="60"/>
      <c r="AO205" s="60"/>
      <c r="AP205" s="60"/>
      <c r="AQ205" s="60"/>
      <c r="AR205" s="60"/>
      <c r="AS205" s="60"/>
      <c r="AT205" s="60"/>
      <c r="AU205" s="60"/>
      <c r="AV205" s="60"/>
      <c r="AW205" s="60"/>
    </row>
    <row r="206" spans="1:49" s="64" customFormat="1" ht="12" x14ac:dyDescent="0.2">
      <c r="A206" s="60"/>
      <c r="B206" s="181"/>
      <c r="C206" s="180" t="s">
        <v>1867</v>
      </c>
      <c r="D206" s="214" t="s">
        <v>39</v>
      </c>
      <c r="E206" s="215">
        <v>68069</v>
      </c>
      <c r="F206" s="243" t="s">
        <v>1454</v>
      </c>
      <c r="G206" s="281" t="s">
        <v>2254</v>
      </c>
      <c r="H206" s="282">
        <v>8</v>
      </c>
      <c r="I206" s="270"/>
      <c r="J206" s="270"/>
      <c r="K206" s="271">
        <f t="shared" si="68"/>
        <v>0</v>
      </c>
      <c r="L206" s="270">
        <f t="shared" si="69"/>
        <v>0</v>
      </c>
      <c r="M206" s="270">
        <f t="shared" si="70"/>
        <v>0</v>
      </c>
      <c r="N206" s="271">
        <f t="shared" si="71"/>
        <v>0</v>
      </c>
      <c r="O206" s="270"/>
      <c r="P206" s="270" t="e">
        <f>IF(OR(E206="",G206=0),"",VLOOKUP(E206,#REF!,7,0)*H206)</f>
        <v>#REF!</v>
      </c>
      <c r="Q206" s="61"/>
      <c r="R206" s="63"/>
      <c r="S206" s="61"/>
      <c r="T206" s="60"/>
      <c r="U206" s="60"/>
      <c r="V206" s="60"/>
      <c r="W206" s="60"/>
      <c r="X206" s="60"/>
      <c r="Y206" s="60"/>
      <c r="Z206" s="60"/>
      <c r="AA206" s="60"/>
      <c r="AB206" s="60"/>
      <c r="AC206" s="60"/>
      <c r="AD206" s="60"/>
      <c r="AE206" s="60"/>
      <c r="AF206" s="60"/>
      <c r="AG206" s="60"/>
      <c r="AH206" s="60"/>
      <c r="AI206" s="60"/>
      <c r="AJ206" s="60"/>
      <c r="AK206" s="60"/>
      <c r="AL206" s="60"/>
      <c r="AM206" s="60"/>
      <c r="AN206" s="60"/>
      <c r="AO206" s="60"/>
      <c r="AP206" s="60"/>
      <c r="AQ206" s="60"/>
      <c r="AR206" s="60"/>
      <c r="AS206" s="60"/>
      <c r="AT206" s="60"/>
      <c r="AU206" s="60"/>
      <c r="AV206" s="60"/>
      <c r="AW206" s="60"/>
    </row>
    <row r="207" spans="1:49" s="64" customFormat="1" ht="12" x14ac:dyDescent="0.2">
      <c r="A207" s="60"/>
      <c r="B207" s="181"/>
      <c r="C207" s="180" t="s">
        <v>1867</v>
      </c>
      <c r="D207" s="214" t="s">
        <v>40</v>
      </c>
      <c r="E207" s="215">
        <v>72253</v>
      </c>
      <c r="F207" s="243" t="s">
        <v>1197</v>
      </c>
      <c r="G207" s="281" t="s">
        <v>2258</v>
      </c>
      <c r="H207" s="283">
        <v>50</v>
      </c>
      <c r="I207" s="270"/>
      <c r="J207" s="270"/>
      <c r="K207" s="271">
        <f t="shared" si="68"/>
        <v>0</v>
      </c>
      <c r="L207" s="270">
        <f t="shared" si="69"/>
        <v>0</v>
      </c>
      <c r="M207" s="270">
        <f t="shared" si="70"/>
        <v>0</v>
      </c>
      <c r="N207" s="271">
        <f t="shared" si="71"/>
        <v>0</v>
      </c>
      <c r="O207" s="270"/>
      <c r="P207" s="270" t="e">
        <f>IF(OR(E207="",G207=0),"",VLOOKUP(E207,#REF!,7,0)*H207)</f>
        <v>#REF!</v>
      </c>
      <c r="Q207" s="61"/>
      <c r="R207" s="63"/>
      <c r="S207" s="61"/>
      <c r="T207" s="60"/>
      <c r="U207" s="60"/>
      <c r="V207" s="60"/>
      <c r="W207" s="60"/>
      <c r="X207" s="60"/>
      <c r="Y207" s="60"/>
      <c r="Z207" s="60"/>
      <c r="AA207" s="60"/>
      <c r="AB207" s="60"/>
      <c r="AC207" s="60"/>
      <c r="AD207" s="60"/>
      <c r="AE207" s="60"/>
      <c r="AF207" s="60"/>
      <c r="AG207" s="60"/>
      <c r="AH207" s="60"/>
      <c r="AI207" s="60"/>
      <c r="AJ207" s="60"/>
      <c r="AK207" s="60"/>
      <c r="AL207" s="60"/>
      <c r="AM207" s="60"/>
      <c r="AN207" s="60"/>
      <c r="AO207" s="60"/>
      <c r="AP207" s="60"/>
      <c r="AQ207" s="60"/>
      <c r="AR207" s="60"/>
      <c r="AS207" s="60"/>
      <c r="AT207" s="60"/>
      <c r="AU207" s="60"/>
      <c r="AV207" s="60"/>
      <c r="AW207" s="60"/>
    </row>
    <row r="208" spans="1:49" s="64" customFormat="1" ht="12" x14ac:dyDescent="0.2">
      <c r="A208" s="60"/>
      <c r="B208" s="181"/>
      <c r="C208" s="180"/>
      <c r="D208" s="214" t="s">
        <v>41</v>
      </c>
      <c r="E208" s="215"/>
      <c r="F208" s="289" t="s">
        <v>1210</v>
      </c>
      <c r="G208" s="290"/>
      <c r="H208" s="291"/>
      <c r="I208" s="257"/>
      <c r="J208" s="257"/>
      <c r="K208" s="257"/>
      <c r="L208" s="257"/>
      <c r="M208" s="257"/>
      <c r="N208" s="257"/>
      <c r="O208" s="258"/>
      <c r="P208" s="258"/>
      <c r="Q208" s="61"/>
      <c r="R208" s="63"/>
      <c r="S208" s="61"/>
      <c r="T208" s="60"/>
      <c r="U208" s="60"/>
      <c r="V208" s="60"/>
      <c r="W208" s="60"/>
      <c r="X208" s="60"/>
      <c r="Y208" s="60"/>
      <c r="Z208" s="60"/>
      <c r="AA208" s="60"/>
      <c r="AB208" s="60"/>
      <c r="AC208" s="60"/>
      <c r="AD208" s="60"/>
      <c r="AE208" s="60"/>
      <c r="AF208" s="60"/>
      <c r="AG208" s="60"/>
      <c r="AH208" s="60"/>
      <c r="AI208" s="60"/>
      <c r="AJ208" s="60"/>
      <c r="AK208" s="60"/>
      <c r="AL208" s="60"/>
      <c r="AM208" s="60"/>
      <c r="AN208" s="60"/>
      <c r="AO208" s="60"/>
      <c r="AP208" s="60"/>
      <c r="AQ208" s="60"/>
      <c r="AR208" s="60"/>
      <c r="AS208" s="60"/>
      <c r="AT208" s="60"/>
      <c r="AU208" s="60"/>
      <c r="AV208" s="60"/>
      <c r="AW208" s="60"/>
    </row>
    <row r="209" spans="1:49" s="64" customFormat="1" ht="12" x14ac:dyDescent="0.2">
      <c r="A209" s="60"/>
      <c r="B209" s="181"/>
      <c r="C209" s="180" t="s">
        <v>1766</v>
      </c>
      <c r="D209" s="214" t="s">
        <v>42</v>
      </c>
      <c r="E209" s="215">
        <v>90439</v>
      </c>
      <c r="F209" s="252" t="s">
        <v>1211</v>
      </c>
      <c r="G209" s="292" t="s">
        <v>2083</v>
      </c>
      <c r="H209" s="291">
        <v>1</v>
      </c>
      <c r="I209" s="270"/>
      <c r="J209" s="270"/>
      <c r="K209" s="257">
        <f t="shared" ref="K209:K217" si="72">IF(H209="","",I209+J209)</f>
        <v>0</v>
      </c>
      <c r="L209" s="257">
        <f t="shared" ref="L209:L217" si="73">IF(H209="","",H209*I209)</f>
        <v>0</v>
      </c>
      <c r="M209" s="257">
        <f t="shared" ref="M209:M217" si="74">IF(H209="","",H209*J209)</f>
        <v>0</v>
      </c>
      <c r="N209" s="257">
        <f t="shared" ref="N209:N217" si="75">IF(H209="","",H209*K209)</f>
        <v>0</v>
      </c>
      <c r="O209" s="258"/>
      <c r="P209" s="270" t="e">
        <f>IF(OR(E209="",G209=0),"",VLOOKUP(E209,#REF!,10,0)*H209)</f>
        <v>#REF!</v>
      </c>
      <c r="Q209" s="61"/>
      <c r="R209" s="63"/>
      <c r="S209" s="61"/>
      <c r="T209" s="60"/>
      <c r="U209" s="60"/>
      <c r="V209" s="60"/>
      <c r="W209" s="60"/>
      <c r="X209" s="60"/>
      <c r="Y209" s="60"/>
      <c r="Z209" s="60"/>
      <c r="AA209" s="60"/>
      <c r="AB209" s="60"/>
      <c r="AC209" s="60"/>
      <c r="AD209" s="60"/>
      <c r="AE209" s="60"/>
      <c r="AF209" s="60"/>
      <c r="AG209" s="60"/>
      <c r="AH209" s="60"/>
      <c r="AI209" s="60"/>
      <c r="AJ209" s="60"/>
      <c r="AK209" s="60"/>
      <c r="AL209" s="60"/>
      <c r="AM209" s="60"/>
      <c r="AN209" s="60"/>
      <c r="AO209" s="60"/>
      <c r="AP209" s="60"/>
      <c r="AQ209" s="60"/>
      <c r="AR209" s="60"/>
      <c r="AS209" s="60"/>
      <c r="AT209" s="60"/>
      <c r="AU209" s="60"/>
      <c r="AV209" s="60"/>
      <c r="AW209" s="60"/>
    </row>
    <row r="210" spans="1:49" s="64" customFormat="1" ht="12" x14ac:dyDescent="0.2">
      <c r="A210" s="60"/>
      <c r="B210" s="181"/>
      <c r="C210" s="180" t="s">
        <v>1766</v>
      </c>
      <c r="D210" s="214" t="s">
        <v>43</v>
      </c>
      <c r="E210" s="215">
        <v>90410</v>
      </c>
      <c r="F210" s="252" t="s">
        <v>1212</v>
      </c>
      <c r="G210" s="292" t="s">
        <v>2254</v>
      </c>
      <c r="H210" s="291">
        <v>1</v>
      </c>
      <c r="I210" s="270"/>
      <c r="J210" s="270"/>
      <c r="K210" s="257">
        <f t="shared" si="72"/>
        <v>0</v>
      </c>
      <c r="L210" s="257">
        <f t="shared" si="73"/>
        <v>0</v>
      </c>
      <c r="M210" s="257">
        <f t="shared" si="74"/>
        <v>0</v>
      </c>
      <c r="N210" s="257">
        <f t="shared" si="75"/>
        <v>0</v>
      </c>
      <c r="O210" s="258"/>
      <c r="P210" s="270" t="e">
        <f>IF(OR(E210="",G210=0),"",VLOOKUP(E210,#REF!,10,0)*H210)</f>
        <v>#REF!</v>
      </c>
      <c r="Q210" s="61"/>
      <c r="R210" s="63"/>
      <c r="S210" s="61"/>
      <c r="T210" s="60"/>
      <c r="U210" s="60"/>
      <c r="V210" s="60"/>
      <c r="W210" s="60"/>
      <c r="X210" s="60"/>
      <c r="Y210" s="60"/>
      <c r="Z210" s="60"/>
      <c r="AA210" s="60"/>
      <c r="AB210" s="60"/>
      <c r="AC210" s="60"/>
      <c r="AD210" s="60"/>
      <c r="AE210" s="60"/>
      <c r="AF210" s="60"/>
      <c r="AG210" s="60"/>
      <c r="AH210" s="60"/>
      <c r="AI210" s="60"/>
      <c r="AJ210" s="60"/>
      <c r="AK210" s="60"/>
      <c r="AL210" s="60"/>
      <c r="AM210" s="60"/>
      <c r="AN210" s="60"/>
      <c r="AO210" s="60"/>
      <c r="AP210" s="60"/>
      <c r="AQ210" s="60"/>
      <c r="AR210" s="60"/>
      <c r="AS210" s="60"/>
      <c r="AT210" s="60"/>
      <c r="AU210" s="60"/>
      <c r="AV210" s="60"/>
      <c r="AW210" s="60"/>
    </row>
    <row r="211" spans="1:49" s="64" customFormat="1" ht="12" x14ac:dyDescent="0.2">
      <c r="A211" s="60"/>
      <c r="B211" s="181"/>
      <c r="C211" s="180" t="s">
        <v>1766</v>
      </c>
      <c r="D211" s="214" t="s">
        <v>44</v>
      </c>
      <c r="E211" s="215">
        <v>90303</v>
      </c>
      <c r="F211" s="280" t="s">
        <v>1897</v>
      </c>
      <c r="G211" s="285" t="s">
        <v>2083</v>
      </c>
      <c r="H211" s="291">
        <v>4</v>
      </c>
      <c r="I211" s="270"/>
      <c r="J211" s="270"/>
      <c r="K211" s="257">
        <f t="shared" si="72"/>
        <v>0</v>
      </c>
      <c r="L211" s="257">
        <f t="shared" si="73"/>
        <v>0</v>
      </c>
      <c r="M211" s="257">
        <f t="shared" si="74"/>
        <v>0</v>
      </c>
      <c r="N211" s="257">
        <f t="shared" si="75"/>
        <v>0</v>
      </c>
      <c r="O211" s="258"/>
      <c r="P211" s="270" t="e">
        <f>IF(OR(E211="",G211=0),"",VLOOKUP(E211,#REF!,10,0)*H211)</f>
        <v>#REF!</v>
      </c>
      <c r="Q211" s="61"/>
      <c r="R211" s="63"/>
      <c r="S211" s="61"/>
      <c r="T211" s="60"/>
      <c r="U211" s="60"/>
      <c r="V211" s="60"/>
      <c r="W211" s="60"/>
      <c r="X211" s="60"/>
      <c r="Y211" s="60"/>
      <c r="Z211" s="60"/>
      <c r="AA211" s="60"/>
      <c r="AB211" s="60"/>
      <c r="AC211" s="60"/>
      <c r="AD211" s="60"/>
      <c r="AE211" s="60"/>
      <c r="AF211" s="60"/>
      <c r="AG211" s="60"/>
      <c r="AH211" s="60"/>
      <c r="AI211" s="60"/>
      <c r="AJ211" s="60"/>
      <c r="AK211" s="60"/>
      <c r="AL211" s="60"/>
      <c r="AM211" s="60"/>
      <c r="AN211" s="60"/>
      <c r="AO211" s="60"/>
      <c r="AP211" s="60"/>
      <c r="AQ211" s="60"/>
      <c r="AR211" s="60"/>
      <c r="AS211" s="60"/>
      <c r="AT211" s="60"/>
      <c r="AU211" s="60"/>
      <c r="AV211" s="60"/>
      <c r="AW211" s="60"/>
    </row>
    <row r="212" spans="1:49" s="64" customFormat="1" ht="12" x14ac:dyDescent="0.2">
      <c r="A212" s="60"/>
      <c r="B212" s="181"/>
      <c r="C212" s="180" t="s">
        <v>1766</v>
      </c>
      <c r="D212" s="214" t="s">
        <v>45</v>
      </c>
      <c r="E212" s="215">
        <v>90303</v>
      </c>
      <c r="F212" s="280" t="s">
        <v>1897</v>
      </c>
      <c r="G212" s="292" t="s">
        <v>2254</v>
      </c>
      <c r="H212" s="291">
        <v>4</v>
      </c>
      <c r="I212" s="270"/>
      <c r="J212" s="270"/>
      <c r="K212" s="257">
        <f t="shared" si="72"/>
        <v>0</v>
      </c>
      <c r="L212" s="257">
        <f t="shared" si="73"/>
        <v>0</v>
      </c>
      <c r="M212" s="257">
        <f t="shared" si="74"/>
        <v>0</v>
      </c>
      <c r="N212" s="257">
        <f t="shared" si="75"/>
        <v>0</v>
      </c>
      <c r="O212" s="258"/>
      <c r="P212" s="270" t="e">
        <f>IF(OR(E212="",G212=0),"",VLOOKUP(E212,#REF!,10,0)*H212)</f>
        <v>#REF!</v>
      </c>
      <c r="Q212" s="61"/>
      <c r="R212" s="63"/>
      <c r="S212" s="61"/>
      <c r="T212" s="60"/>
      <c r="U212" s="60"/>
      <c r="V212" s="60"/>
      <c r="W212" s="60"/>
      <c r="X212" s="60"/>
      <c r="Y212" s="60"/>
      <c r="Z212" s="60"/>
      <c r="AA212" s="60"/>
      <c r="AB212" s="60"/>
      <c r="AC212" s="60"/>
      <c r="AD212" s="60"/>
      <c r="AE212" s="60"/>
      <c r="AF212" s="60"/>
      <c r="AG212" s="60"/>
      <c r="AH212" s="60"/>
      <c r="AI212" s="60"/>
      <c r="AJ212" s="60"/>
      <c r="AK212" s="60"/>
      <c r="AL212" s="60"/>
      <c r="AM212" s="60"/>
      <c r="AN212" s="60"/>
      <c r="AO212" s="60"/>
      <c r="AP212" s="60"/>
      <c r="AQ212" s="60"/>
      <c r="AR212" s="60"/>
      <c r="AS212" s="60"/>
      <c r="AT212" s="60"/>
      <c r="AU212" s="60"/>
      <c r="AV212" s="60"/>
      <c r="AW212" s="60"/>
    </row>
    <row r="213" spans="1:49" s="64" customFormat="1" ht="12" x14ac:dyDescent="0.2">
      <c r="A213" s="60"/>
      <c r="B213" s="181"/>
      <c r="C213" s="180" t="s">
        <v>1867</v>
      </c>
      <c r="D213" s="214" t="s">
        <v>46</v>
      </c>
      <c r="E213" s="215">
        <v>55865</v>
      </c>
      <c r="F213" s="252" t="s">
        <v>1213</v>
      </c>
      <c r="G213" s="293" t="s">
        <v>2258</v>
      </c>
      <c r="H213" s="291">
        <v>6</v>
      </c>
      <c r="I213" s="270"/>
      <c r="J213" s="270"/>
      <c r="K213" s="271">
        <f t="shared" si="72"/>
        <v>0</v>
      </c>
      <c r="L213" s="270">
        <f t="shared" si="73"/>
        <v>0</v>
      </c>
      <c r="M213" s="270">
        <f t="shared" si="74"/>
        <v>0</v>
      </c>
      <c r="N213" s="271">
        <f t="shared" si="75"/>
        <v>0</v>
      </c>
      <c r="O213" s="270"/>
      <c r="P213" s="270" t="e">
        <f>IF(OR(E213="",G213=0),"",VLOOKUP(E213,#REF!,7,0)*H213)</f>
        <v>#REF!</v>
      </c>
      <c r="Q213" s="61"/>
      <c r="R213" s="63"/>
      <c r="S213" s="61"/>
      <c r="T213" s="60"/>
      <c r="U213" s="60"/>
      <c r="V213" s="60"/>
      <c r="W213" s="60"/>
      <c r="X213" s="60"/>
      <c r="Y213" s="60"/>
      <c r="Z213" s="60"/>
      <c r="AA213" s="60"/>
      <c r="AB213" s="60"/>
      <c r="AC213" s="60"/>
      <c r="AD213" s="60"/>
      <c r="AE213" s="60"/>
      <c r="AF213" s="60"/>
      <c r="AG213" s="60"/>
      <c r="AH213" s="60"/>
      <c r="AI213" s="60"/>
      <c r="AJ213" s="60"/>
      <c r="AK213" s="60"/>
      <c r="AL213" s="60"/>
      <c r="AM213" s="60"/>
      <c r="AN213" s="60"/>
      <c r="AO213" s="60"/>
      <c r="AP213" s="60"/>
      <c r="AQ213" s="60"/>
      <c r="AR213" s="60"/>
      <c r="AS213" s="60"/>
      <c r="AT213" s="60"/>
      <c r="AU213" s="60"/>
      <c r="AV213" s="60"/>
      <c r="AW213" s="60"/>
    </row>
    <row r="214" spans="1:49" s="64" customFormat="1" ht="12" x14ac:dyDescent="0.2">
      <c r="A214" s="60"/>
      <c r="B214" s="181"/>
      <c r="C214" s="180" t="s">
        <v>1867</v>
      </c>
      <c r="D214" s="214" t="s">
        <v>47</v>
      </c>
      <c r="E214" s="215">
        <v>83372</v>
      </c>
      <c r="F214" s="252" t="s">
        <v>1214</v>
      </c>
      <c r="G214" s="292" t="s">
        <v>2254</v>
      </c>
      <c r="H214" s="291">
        <v>1</v>
      </c>
      <c r="I214" s="270"/>
      <c r="J214" s="270"/>
      <c r="K214" s="271">
        <f t="shared" si="72"/>
        <v>0</v>
      </c>
      <c r="L214" s="270">
        <f t="shared" si="73"/>
        <v>0</v>
      </c>
      <c r="M214" s="270">
        <f t="shared" si="74"/>
        <v>0</v>
      </c>
      <c r="N214" s="271">
        <f t="shared" si="75"/>
        <v>0</v>
      </c>
      <c r="O214" s="270"/>
      <c r="P214" s="270" t="e">
        <f>IF(OR(E214="",G214=0),"",VLOOKUP(E214,#REF!,7,0)*H214)</f>
        <v>#REF!</v>
      </c>
      <c r="Q214" s="61"/>
      <c r="R214" s="63"/>
      <c r="S214" s="61"/>
      <c r="T214" s="60"/>
      <c r="U214" s="60"/>
      <c r="V214" s="60"/>
      <c r="W214" s="60"/>
      <c r="X214" s="60"/>
      <c r="Y214" s="60"/>
      <c r="Z214" s="60"/>
      <c r="AA214" s="60"/>
      <c r="AB214" s="60"/>
      <c r="AC214" s="60"/>
      <c r="AD214" s="60"/>
      <c r="AE214" s="60"/>
      <c r="AF214" s="60"/>
      <c r="AG214" s="60"/>
      <c r="AH214" s="60"/>
      <c r="AI214" s="60"/>
      <c r="AJ214" s="60"/>
      <c r="AK214" s="60"/>
      <c r="AL214" s="60"/>
      <c r="AM214" s="60"/>
      <c r="AN214" s="60"/>
      <c r="AO214" s="60"/>
      <c r="AP214" s="60"/>
      <c r="AQ214" s="60"/>
      <c r="AR214" s="60"/>
      <c r="AS214" s="60"/>
      <c r="AT214" s="60"/>
      <c r="AU214" s="60"/>
      <c r="AV214" s="60"/>
      <c r="AW214" s="60"/>
    </row>
    <row r="215" spans="1:49" s="64" customFormat="1" ht="12" x14ac:dyDescent="0.2">
      <c r="A215" s="60"/>
      <c r="B215" s="181"/>
      <c r="C215" s="180" t="s">
        <v>1766</v>
      </c>
      <c r="D215" s="214" t="s">
        <v>48</v>
      </c>
      <c r="E215" s="215">
        <v>90408</v>
      </c>
      <c r="F215" s="284" t="s">
        <v>1318</v>
      </c>
      <c r="G215" s="292" t="s">
        <v>2254</v>
      </c>
      <c r="H215" s="291">
        <v>1</v>
      </c>
      <c r="I215" s="270"/>
      <c r="J215" s="270"/>
      <c r="K215" s="257">
        <f t="shared" si="72"/>
        <v>0</v>
      </c>
      <c r="L215" s="257">
        <f t="shared" si="73"/>
        <v>0</v>
      </c>
      <c r="M215" s="257">
        <f t="shared" si="74"/>
        <v>0</v>
      </c>
      <c r="N215" s="257">
        <f t="shared" si="75"/>
        <v>0</v>
      </c>
      <c r="O215" s="258"/>
      <c r="P215" s="270" t="e">
        <f>IF(OR(E215="",G215=0),"",VLOOKUP(E215,#REF!,10,0)*H215)</f>
        <v>#REF!</v>
      </c>
      <c r="Q215" s="61"/>
      <c r="R215" s="63"/>
      <c r="S215" s="61"/>
      <c r="T215" s="60"/>
      <c r="U215" s="60"/>
      <c r="V215" s="60"/>
      <c r="W215" s="60"/>
      <c r="X215" s="60"/>
      <c r="Y215" s="60"/>
      <c r="Z215" s="60"/>
      <c r="AA215" s="60"/>
      <c r="AB215" s="60"/>
      <c r="AC215" s="60"/>
      <c r="AD215" s="60"/>
      <c r="AE215" s="60"/>
      <c r="AF215" s="60"/>
      <c r="AG215" s="60"/>
      <c r="AH215" s="60"/>
      <c r="AI215" s="60"/>
      <c r="AJ215" s="60"/>
      <c r="AK215" s="60"/>
      <c r="AL215" s="60"/>
      <c r="AM215" s="60"/>
      <c r="AN215" s="60"/>
      <c r="AO215" s="60"/>
      <c r="AP215" s="60"/>
      <c r="AQ215" s="60"/>
      <c r="AR215" s="60"/>
      <c r="AS215" s="60"/>
      <c r="AT215" s="60"/>
      <c r="AU215" s="60"/>
      <c r="AV215" s="60"/>
      <c r="AW215" s="60"/>
    </row>
    <row r="216" spans="1:49" s="64" customFormat="1" ht="24" x14ac:dyDescent="0.2">
      <c r="A216" s="60"/>
      <c r="B216" s="181"/>
      <c r="C216" s="180" t="s">
        <v>1867</v>
      </c>
      <c r="D216" s="214" t="s">
        <v>1818</v>
      </c>
      <c r="E216" s="215">
        <v>73613</v>
      </c>
      <c r="F216" s="240" t="s">
        <v>1629</v>
      </c>
      <c r="G216" s="293" t="s">
        <v>2258</v>
      </c>
      <c r="H216" s="291">
        <v>3</v>
      </c>
      <c r="I216" s="270"/>
      <c r="J216" s="270"/>
      <c r="K216" s="271">
        <f t="shared" si="72"/>
        <v>0</v>
      </c>
      <c r="L216" s="270">
        <f t="shared" si="73"/>
        <v>0</v>
      </c>
      <c r="M216" s="270">
        <f t="shared" si="74"/>
        <v>0</v>
      </c>
      <c r="N216" s="271">
        <f t="shared" si="75"/>
        <v>0</v>
      </c>
      <c r="O216" s="270"/>
      <c r="P216" s="270" t="e">
        <f>IF(OR(E216="",G216=0),"",VLOOKUP(E216,#REF!,7,0)*H216)</f>
        <v>#REF!</v>
      </c>
      <c r="Q216" s="61"/>
      <c r="R216" s="63"/>
      <c r="S216" s="61"/>
      <c r="T216" s="60"/>
      <c r="U216" s="60"/>
      <c r="V216" s="60"/>
      <c r="W216" s="60"/>
      <c r="X216" s="60"/>
      <c r="Y216" s="60"/>
      <c r="Z216" s="60"/>
      <c r="AA216" s="60"/>
      <c r="AB216" s="60"/>
      <c r="AC216" s="60"/>
      <c r="AD216" s="60"/>
      <c r="AE216" s="60"/>
      <c r="AF216" s="60"/>
      <c r="AG216" s="60"/>
      <c r="AH216" s="60"/>
      <c r="AI216" s="60"/>
      <c r="AJ216" s="60"/>
      <c r="AK216" s="60"/>
      <c r="AL216" s="60"/>
      <c r="AM216" s="60"/>
      <c r="AN216" s="60"/>
      <c r="AO216" s="60"/>
      <c r="AP216" s="60"/>
      <c r="AQ216" s="60"/>
      <c r="AR216" s="60"/>
      <c r="AS216" s="60"/>
      <c r="AT216" s="60"/>
      <c r="AU216" s="60"/>
      <c r="AV216" s="60"/>
      <c r="AW216" s="60"/>
    </row>
    <row r="217" spans="1:49" s="64" customFormat="1" ht="12" x14ac:dyDescent="0.2">
      <c r="A217" s="60"/>
      <c r="B217" s="181"/>
      <c r="C217" s="180" t="s">
        <v>1766</v>
      </c>
      <c r="D217" s="214" t="s">
        <v>49</v>
      </c>
      <c r="E217" s="215">
        <v>90406</v>
      </c>
      <c r="F217" s="252" t="s">
        <v>9</v>
      </c>
      <c r="G217" s="292" t="s">
        <v>2254</v>
      </c>
      <c r="H217" s="291">
        <v>1</v>
      </c>
      <c r="I217" s="270"/>
      <c r="J217" s="270"/>
      <c r="K217" s="257">
        <f t="shared" si="72"/>
        <v>0</v>
      </c>
      <c r="L217" s="257">
        <f t="shared" si="73"/>
        <v>0</v>
      </c>
      <c r="M217" s="257">
        <f t="shared" si="74"/>
        <v>0</v>
      </c>
      <c r="N217" s="257">
        <f t="shared" si="75"/>
        <v>0</v>
      </c>
      <c r="O217" s="258"/>
      <c r="P217" s="270" t="e">
        <f>IF(OR(E217="",G217=0),"",VLOOKUP(E217,#REF!,10,0)*H217)</f>
        <v>#REF!</v>
      </c>
      <c r="Q217" s="61"/>
      <c r="R217" s="63"/>
      <c r="S217" s="61"/>
      <c r="T217" s="60"/>
      <c r="U217" s="60"/>
      <c r="V217" s="60"/>
      <c r="W217" s="60"/>
      <c r="X217" s="60"/>
      <c r="Y217" s="60"/>
      <c r="Z217" s="60"/>
      <c r="AA217" s="60"/>
      <c r="AB217" s="60"/>
      <c r="AC217" s="60"/>
      <c r="AD217" s="60"/>
      <c r="AE217" s="60"/>
      <c r="AF217" s="60"/>
      <c r="AG217" s="60"/>
      <c r="AH217" s="60"/>
      <c r="AI217" s="60"/>
      <c r="AJ217" s="60"/>
      <c r="AK217" s="60"/>
      <c r="AL217" s="60"/>
      <c r="AM217" s="60"/>
      <c r="AN217" s="60"/>
      <c r="AO217" s="60"/>
      <c r="AP217" s="60"/>
      <c r="AQ217" s="60"/>
      <c r="AR217" s="60"/>
      <c r="AS217" s="60"/>
      <c r="AT217" s="60"/>
      <c r="AU217" s="60"/>
      <c r="AV217" s="60"/>
      <c r="AW217" s="60"/>
    </row>
    <row r="218" spans="1:49" s="64" customFormat="1" ht="12" x14ac:dyDescent="0.2">
      <c r="A218" s="60"/>
      <c r="B218" s="181"/>
      <c r="C218" s="180" t="s">
        <v>1867</v>
      </c>
      <c r="D218" s="214" t="s">
        <v>50</v>
      </c>
      <c r="E218" s="215" t="s">
        <v>2280</v>
      </c>
      <c r="F218" s="252" t="s">
        <v>1215</v>
      </c>
      <c r="G218" s="292" t="s">
        <v>2258</v>
      </c>
      <c r="H218" s="291">
        <v>40</v>
      </c>
      <c r="I218" s="270"/>
      <c r="J218" s="270"/>
      <c r="K218" s="271">
        <f t="shared" ref="K218:K231" si="76">IF(H218="","",I218+J218)</f>
        <v>0</v>
      </c>
      <c r="L218" s="270">
        <f t="shared" ref="L218:L231" si="77">IF(H218="","",H218*I218)</f>
        <v>0</v>
      </c>
      <c r="M218" s="270">
        <f t="shared" ref="M218:M231" si="78">IF(H218="","",H218*J218)</f>
        <v>0</v>
      </c>
      <c r="N218" s="271">
        <f t="shared" ref="N218:N231" si="79">IF(H218="","",H218*K218)</f>
        <v>0</v>
      </c>
      <c r="O218" s="270"/>
      <c r="P218" s="270" t="e">
        <f>IF(OR(E218="",G218=0),"",VLOOKUP(E218,#REF!,7,0)*H218)</f>
        <v>#REF!</v>
      </c>
      <c r="Q218" s="61"/>
      <c r="R218" s="63"/>
      <c r="S218" s="61"/>
      <c r="T218" s="60"/>
      <c r="U218" s="60"/>
      <c r="V218" s="60"/>
      <c r="W218" s="60"/>
      <c r="X218" s="60"/>
      <c r="Y218" s="60"/>
      <c r="Z218" s="60"/>
      <c r="AA218" s="60"/>
      <c r="AB218" s="60"/>
      <c r="AC218" s="60"/>
      <c r="AD218" s="60"/>
      <c r="AE218" s="60"/>
      <c r="AF218" s="60"/>
      <c r="AG218" s="60"/>
      <c r="AH218" s="60"/>
      <c r="AI218" s="60"/>
      <c r="AJ218" s="60"/>
      <c r="AK218" s="60"/>
      <c r="AL218" s="60"/>
      <c r="AM218" s="60"/>
      <c r="AN218" s="60"/>
      <c r="AO218" s="60"/>
      <c r="AP218" s="60"/>
      <c r="AQ218" s="60"/>
      <c r="AR218" s="60"/>
      <c r="AS218" s="60"/>
      <c r="AT218" s="60"/>
      <c r="AU218" s="60"/>
      <c r="AV218" s="60"/>
      <c r="AW218" s="60"/>
    </row>
    <row r="219" spans="1:49" s="64" customFormat="1" ht="12" x14ac:dyDescent="0.2">
      <c r="A219" s="60"/>
      <c r="B219" s="181"/>
      <c r="C219" s="180" t="s">
        <v>1867</v>
      </c>
      <c r="D219" s="214" t="s">
        <v>51</v>
      </c>
      <c r="E219" s="215" t="s">
        <v>2210</v>
      </c>
      <c r="F219" s="252" t="s">
        <v>1216</v>
      </c>
      <c r="G219" s="292" t="s">
        <v>2258</v>
      </c>
      <c r="H219" s="291">
        <v>5</v>
      </c>
      <c r="I219" s="270"/>
      <c r="J219" s="270"/>
      <c r="K219" s="271">
        <f t="shared" si="76"/>
        <v>0</v>
      </c>
      <c r="L219" s="270">
        <f t="shared" si="77"/>
        <v>0</v>
      </c>
      <c r="M219" s="270">
        <f t="shared" si="78"/>
        <v>0</v>
      </c>
      <c r="N219" s="271">
        <f t="shared" si="79"/>
        <v>0</v>
      </c>
      <c r="O219" s="270"/>
      <c r="P219" s="270" t="e">
        <f>IF(OR(E219="",G219=0),"",VLOOKUP(E219,#REF!,7,0)*H219)</f>
        <v>#REF!</v>
      </c>
      <c r="Q219" s="61"/>
      <c r="R219" s="63"/>
      <c r="S219" s="61"/>
      <c r="T219" s="60"/>
      <c r="U219" s="60"/>
      <c r="V219" s="60"/>
      <c r="W219" s="60"/>
      <c r="X219" s="60"/>
      <c r="Y219" s="60"/>
      <c r="Z219" s="60"/>
      <c r="AA219" s="60"/>
      <c r="AB219" s="60"/>
      <c r="AC219" s="60"/>
      <c r="AD219" s="60"/>
      <c r="AE219" s="60"/>
      <c r="AF219" s="60"/>
      <c r="AG219" s="60"/>
      <c r="AH219" s="60"/>
      <c r="AI219" s="60"/>
      <c r="AJ219" s="60"/>
      <c r="AK219" s="60"/>
      <c r="AL219" s="60"/>
      <c r="AM219" s="60"/>
      <c r="AN219" s="60"/>
      <c r="AO219" s="60"/>
      <c r="AP219" s="60"/>
      <c r="AQ219" s="60"/>
      <c r="AR219" s="60"/>
      <c r="AS219" s="60"/>
      <c r="AT219" s="60"/>
      <c r="AU219" s="60"/>
      <c r="AV219" s="60"/>
      <c r="AW219" s="60"/>
    </row>
    <row r="220" spans="1:49" s="64" customFormat="1" ht="12" x14ac:dyDescent="0.2">
      <c r="A220" s="60"/>
      <c r="B220" s="181"/>
      <c r="C220" s="180" t="s">
        <v>1867</v>
      </c>
      <c r="D220" s="214" t="s">
        <v>52</v>
      </c>
      <c r="E220" s="215">
        <v>83423</v>
      </c>
      <c r="F220" s="252" t="s">
        <v>1217</v>
      </c>
      <c r="G220" s="292" t="s">
        <v>2258</v>
      </c>
      <c r="H220" s="291">
        <v>480</v>
      </c>
      <c r="I220" s="270"/>
      <c r="J220" s="270"/>
      <c r="K220" s="271">
        <f t="shared" si="76"/>
        <v>0</v>
      </c>
      <c r="L220" s="270">
        <f t="shared" si="77"/>
        <v>0</v>
      </c>
      <c r="M220" s="270">
        <f t="shared" si="78"/>
        <v>0</v>
      </c>
      <c r="N220" s="271">
        <f t="shared" si="79"/>
        <v>0</v>
      </c>
      <c r="O220" s="270"/>
      <c r="P220" s="270" t="e">
        <f>IF(OR(E220="",G220=0),"",VLOOKUP(E220,#REF!,7,0)*H220)</f>
        <v>#REF!</v>
      </c>
      <c r="Q220" s="61"/>
      <c r="R220" s="63"/>
      <c r="S220" s="61"/>
      <c r="T220" s="60"/>
      <c r="U220" s="60"/>
      <c r="V220" s="60"/>
      <c r="W220" s="60"/>
      <c r="X220" s="60"/>
      <c r="Y220" s="60"/>
      <c r="Z220" s="60"/>
      <c r="AA220" s="60"/>
      <c r="AB220" s="60"/>
      <c r="AC220" s="60"/>
      <c r="AD220" s="60"/>
      <c r="AE220" s="60"/>
      <c r="AF220" s="60"/>
      <c r="AG220" s="60"/>
      <c r="AH220" s="60"/>
      <c r="AI220" s="60"/>
      <c r="AJ220" s="60"/>
      <c r="AK220" s="60"/>
      <c r="AL220" s="60"/>
      <c r="AM220" s="60"/>
      <c r="AN220" s="60"/>
      <c r="AO220" s="60"/>
      <c r="AP220" s="60"/>
      <c r="AQ220" s="60"/>
      <c r="AR220" s="60"/>
      <c r="AS220" s="60"/>
      <c r="AT220" s="60"/>
      <c r="AU220" s="60"/>
      <c r="AV220" s="60"/>
      <c r="AW220" s="60"/>
    </row>
    <row r="221" spans="1:49" s="64" customFormat="1" ht="12" x14ac:dyDescent="0.2">
      <c r="A221" s="60"/>
      <c r="B221" s="181"/>
      <c r="C221" s="180" t="s">
        <v>1867</v>
      </c>
      <c r="D221" s="214" t="s">
        <v>53</v>
      </c>
      <c r="E221" s="215">
        <v>83420</v>
      </c>
      <c r="F221" s="252" t="s">
        <v>1218</v>
      </c>
      <c r="G221" s="292" t="s">
        <v>2258</v>
      </c>
      <c r="H221" s="291">
        <v>120</v>
      </c>
      <c r="I221" s="270"/>
      <c r="J221" s="270"/>
      <c r="K221" s="271">
        <f t="shared" si="76"/>
        <v>0</v>
      </c>
      <c r="L221" s="270">
        <f t="shared" si="77"/>
        <v>0</v>
      </c>
      <c r="M221" s="270">
        <f t="shared" si="78"/>
        <v>0</v>
      </c>
      <c r="N221" s="271">
        <f t="shared" si="79"/>
        <v>0</v>
      </c>
      <c r="O221" s="270"/>
      <c r="P221" s="270" t="e">
        <f>IF(OR(E221="",G221=0),"",VLOOKUP(E221,#REF!,7,0)*H221)</f>
        <v>#REF!</v>
      </c>
      <c r="Q221" s="61"/>
      <c r="R221" s="63"/>
      <c r="S221" s="61"/>
      <c r="T221" s="60"/>
      <c r="U221" s="60"/>
      <c r="V221" s="60"/>
      <c r="W221" s="60"/>
      <c r="X221" s="60"/>
      <c r="Y221" s="60"/>
      <c r="Z221" s="60"/>
      <c r="AA221" s="60"/>
      <c r="AB221" s="60"/>
      <c r="AC221" s="60"/>
      <c r="AD221" s="60"/>
      <c r="AE221" s="60"/>
      <c r="AF221" s="60"/>
      <c r="AG221" s="60"/>
      <c r="AH221" s="60"/>
      <c r="AI221" s="60"/>
      <c r="AJ221" s="60"/>
      <c r="AK221" s="60"/>
      <c r="AL221" s="60"/>
      <c r="AM221" s="60"/>
      <c r="AN221" s="60"/>
      <c r="AO221" s="60"/>
      <c r="AP221" s="60"/>
      <c r="AQ221" s="60"/>
      <c r="AR221" s="60"/>
      <c r="AS221" s="60"/>
      <c r="AT221" s="60"/>
      <c r="AU221" s="60"/>
      <c r="AV221" s="60"/>
      <c r="AW221" s="60"/>
    </row>
    <row r="222" spans="1:49" s="64" customFormat="1" ht="12" x14ac:dyDescent="0.2">
      <c r="A222" s="60"/>
      <c r="B222" s="181"/>
      <c r="C222" s="180" t="s">
        <v>1867</v>
      </c>
      <c r="D222" s="214" t="s">
        <v>54</v>
      </c>
      <c r="E222" s="215" t="s">
        <v>2278</v>
      </c>
      <c r="F222" s="252" t="s">
        <v>1219</v>
      </c>
      <c r="G222" s="292" t="s">
        <v>2258</v>
      </c>
      <c r="H222" s="291">
        <v>240</v>
      </c>
      <c r="I222" s="270"/>
      <c r="J222" s="270"/>
      <c r="K222" s="271">
        <f t="shared" si="76"/>
        <v>0</v>
      </c>
      <c r="L222" s="270">
        <f t="shared" si="77"/>
        <v>0</v>
      </c>
      <c r="M222" s="270">
        <f t="shared" si="78"/>
        <v>0</v>
      </c>
      <c r="N222" s="271">
        <f t="shared" si="79"/>
        <v>0</v>
      </c>
      <c r="O222" s="270"/>
      <c r="P222" s="270" t="e">
        <f>IF(OR(E222="",G222=0),"",VLOOKUP(E222,#REF!,7,0)*H222)</f>
        <v>#REF!</v>
      </c>
      <c r="Q222" s="61"/>
      <c r="R222" s="63"/>
      <c r="S222" s="61"/>
      <c r="T222" s="60"/>
      <c r="U222" s="60"/>
      <c r="V222" s="60"/>
      <c r="W222" s="60"/>
      <c r="X222" s="60"/>
      <c r="Y222" s="60"/>
      <c r="Z222" s="60"/>
      <c r="AA222" s="60"/>
      <c r="AB222" s="60"/>
      <c r="AC222" s="60"/>
      <c r="AD222" s="60"/>
      <c r="AE222" s="60"/>
      <c r="AF222" s="60"/>
      <c r="AG222" s="60"/>
      <c r="AH222" s="60"/>
      <c r="AI222" s="60"/>
      <c r="AJ222" s="60"/>
      <c r="AK222" s="60"/>
      <c r="AL222" s="60"/>
      <c r="AM222" s="60"/>
      <c r="AN222" s="60"/>
      <c r="AO222" s="60"/>
      <c r="AP222" s="60"/>
      <c r="AQ222" s="60"/>
      <c r="AR222" s="60"/>
      <c r="AS222" s="60"/>
      <c r="AT222" s="60"/>
      <c r="AU222" s="60"/>
      <c r="AV222" s="60"/>
      <c r="AW222" s="60"/>
    </row>
    <row r="223" spans="1:49" s="64" customFormat="1" ht="12" x14ac:dyDescent="0.2">
      <c r="A223" s="60"/>
      <c r="B223" s="181"/>
      <c r="C223" s="180" t="s">
        <v>1867</v>
      </c>
      <c r="D223" s="214" t="s">
        <v>55</v>
      </c>
      <c r="E223" s="215">
        <v>72261</v>
      </c>
      <c r="F223" s="252" t="s">
        <v>1220</v>
      </c>
      <c r="G223" s="292" t="s">
        <v>2254</v>
      </c>
      <c r="H223" s="291">
        <v>4</v>
      </c>
      <c r="I223" s="270"/>
      <c r="J223" s="270"/>
      <c r="K223" s="271">
        <f t="shared" si="76"/>
        <v>0</v>
      </c>
      <c r="L223" s="270">
        <f t="shared" si="77"/>
        <v>0</v>
      </c>
      <c r="M223" s="270">
        <f t="shared" si="78"/>
        <v>0</v>
      </c>
      <c r="N223" s="271">
        <f t="shared" si="79"/>
        <v>0</v>
      </c>
      <c r="O223" s="270"/>
      <c r="P223" s="270" t="e">
        <f>IF(OR(E223="",G223=0),"",VLOOKUP(E223,#REF!,7,0)*H223)</f>
        <v>#REF!</v>
      </c>
      <c r="Q223" s="61"/>
      <c r="R223" s="63"/>
      <c r="S223" s="61"/>
      <c r="T223" s="60"/>
      <c r="U223" s="60"/>
      <c r="V223" s="60"/>
      <c r="W223" s="60"/>
      <c r="X223" s="60"/>
      <c r="Y223" s="60"/>
      <c r="Z223" s="60"/>
      <c r="AA223" s="60"/>
      <c r="AB223" s="60"/>
      <c r="AC223" s="60"/>
      <c r="AD223" s="60"/>
      <c r="AE223" s="60"/>
      <c r="AF223" s="60"/>
      <c r="AG223" s="60"/>
      <c r="AH223" s="60"/>
      <c r="AI223" s="60"/>
      <c r="AJ223" s="60"/>
      <c r="AK223" s="60"/>
      <c r="AL223" s="60"/>
      <c r="AM223" s="60"/>
      <c r="AN223" s="60"/>
      <c r="AO223" s="60"/>
      <c r="AP223" s="60"/>
      <c r="AQ223" s="60"/>
      <c r="AR223" s="60"/>
      <c r="AS223" s="60"/>
      <c r="AT223" s="60"/>
      <c r="AU223" s="60"/>
      <c r="AV223" s="60"/>
      <c r="AW223" s="60"/>
    </row>
    <row r="224" spans="1:49" s="64" customFormat="1" ht="12" x14ac:dyDescent="0.2">
      <c r="A224" s="60"/>
      <c r="B224" s="181"/>
      <c r="C224" s="180" t="s">
        <v>1867</v>
      </c>
      <c r="D224" s="214" t="s">
        <v>56</v>
      </c>
      <c r="E224" s="215">
        <v>72260</v>
      </c>
      <c r="F224" s="252" t="s">
        <v>1221</v>
      </c>
      <c r="G224" s="292" t="s">
        <v>2254</v>
      </c>
      <c r="H224" s="291">
        <v>4</v>
      </c>
      <c r="I224" s="270"/>
      <c r="J224" s="270"/>
      <c r="K224" s="271">
        <f t="shared" si="76"/>
        <v>0</v>
      </c>
      <c r="L224" s="270">
        <f t="shared" si="77"/>
        <v>0</v>
      </c>
      <c r="M224" s="270">
        <f t="shared" si="78"/>
        <v>0</v>
      </c>
      <c r="N224" s="271">
        <f t="shared" si="79"/>
        <v>0</v>
      </c>
      <c r="O224" s="270"/>
      <c r="P224" s="270" t="e">
        <f>IF(OR(E224="",G224=0),"",VLOOKUP(E224,#REF!,7,0)*H224)</f>
        <v>#REF!</v>
      </c>
      <c r="Q224" s="61"/>
      <c r="R224" s="63"/>
      <c r="S224" s="61"/>
      <c r="T224" s="60"/>
      <c r="U224" s="60"/>
      <c r="V224" s="60"/>
      <c r="W224" s="60"/>
      <c r="X224" s="60"/>
      <c r="Y224" s="60"/>
      <c r="Z224" s="60"/>
      <c r="AA224" s="60"/>
      <c r="AB224" s="60"/>
      <c r="AC224" s="60"/>
      <c r="AD224" s="60"/>
      <c r="AE224" s="60"/>
      <c r="AF224" s="60"/>
      <c r="AG224" s="60"/>
      <c r="AH224" s="60"/>
      <c r="AI224" s="60"/>
      <c r="AJ224" s="60"/>
      <c r="AK224" s="60"/>
      <c r="AL224" s="60"/>
      <c r="AM224" s="60"/>
      <c r="AN224" s="60"/>
      <c r="AO224" s="60"/>
      <c r="AP224" s="60"/>
      <c r="AQ224" s="60"/>
      <c r="AR224" s="60"/>
      <c r="AS224" s="60"/>
      <c r="AT224" s="60"/>
      <c r="AU224" s="60"/>
      <c r="AV224" s="60"/>
      <c r="AW224" s="60"/>
    </row>
    <row r="225" spans="1:49" s="64" customFormat="1" ht="12" x14ac:dyDescent="0.2">
      <c r="A225" s="60"/>
      <c r="B225" s="181"/>
      <c r="C225" s="180" t="s">
        <v>1867</v>
      </c>
      <c r="D225" s="214" t="s">
        <v>57</v>
      </c>
      <c r="E225" s="215">
        <v>72261</v>
      </c>
      <c r="F225" s="252" t="s">
        <v>1222</v>
      </c>
      <c r="G225" s="292" t="s">
        <v>2254</v>
      </c>
      <c r="H225" s="291">
        <v>1</v>
      </c>
      <c r="I225" s="270"/>
      <c r="J225" s="270"/>
      <c r="K225" s="271">
        <f t="shared" si="76"/>
        <v>0</v>
      </c>
      <c r="L225" s="270">
        <f t="shared" si="77"/>
        <v>0</v>
      </c>
      <c r="M225" s="270">
        <f t="shared" si="78"/>
        <v>0</v>
      </c>
      <c r="N225" s="271">
        <f t="shared" si="79"/>
        <v>0</v>
      </c>
      <c r="O225" s="270"/>
      <c r="P225" s="270" t="e">
        <f>IF(OR(E225="",G225=0),"",VLOOKUP(E225,#REF!,7,0)*H225)</f>
        <v>#REF!</v>
      </c>
      <c r="Q225" s="61"/>
      <c r="R225" s="63"/>
      <c r="S225" s="61"/>
      <c r="T225" s="60"/>
      <c r="U225" s="60"/>
      <c r="V225" s="60"/>
      <c r="W225" s="60"/>
      <c r="X225" s="60"/>
      <c r="Y225" s="60"/>
      <c r="Z225" s="60"/>
      <c r="AA225" s="60"/>
      <c r="AB225" s="60"/>
      <c r="AC225" s="60"/>
      <c r="AD225" s="60"/>
      <c r="AE225" s="60"/>
      <c r="AF225" s="60"/>
      <c r="AG225" s="60"/>
      <c r="AH225" s="60"/>
      <c r="AI225" s="60"/>
      <c r="AJ225" s="60"/>
      <c r="AK225" s="60"/>
      <c r="AL225" s="60"/>
      <c r="AM225" s="60"/>
      <c r="AN225" s="60"/>
      <c r="AO225" s="60"/>
      <c r="AP225" s="60"/>
      <c r="AQ225" s="60"/>
      <c r="AR225" s="60"/>
      <c r="AS225" s="60"/>
      <c r="AT225" s="60"/>
      <c r="AU225" s="60"/>
      <c r="AV225" s="60"/>
      <c r="AW225" s="60"/>
    </row>
    <row r="226" spans="1:49" s="64" customFormat="1" ht="12" x14ac:dyDescent="0.2">
      <c r="A226" s="60"/>
      <c r="B226" s="181"/>
      <c r="C226" s="180" t="s">
        <v>1867</v>
      </c>
      <c r="D226" s="214" t="s">
        <v>58</v>
      </c>
      <c r="E226" s="215">
        <v>72260</v>
      </c>
      <c r="F226" s="252" t="s">
        <v>1223</v>
      </c>
      <c r="G226" s="292" t="s">
        <v>2254</v>
      </c>
      <c r="H226" s="291">
        <v>1</v>
      </c>
      <c r="I226" s="270"/>
      <c r="J226" s="270"/>
      <c r="K226" s="271">
        <f t="shared" si="76"/>
        <v>0</v>
      </c>
      <c r="L226" s="270">
        <f t="shared" si="77"/>
        <v>0</v>
      </c>
      <c r="M226" s="270">
        <f t="shared" si="78"/>
        <v>0</v>
      </c>
      <c r="N226" s="271">
        <f t="shared" si="79"/>
        <v>0</v>
      </c>
      <c r="O226" s="270"/>
      <c r="P226" s="270" t="e">
        <f>IF(OR(E226="",G226=0),"",VLOOKUP(E226,#REF!,7,0)*H226)</f>
        <v>#REF!</v>
      </c>
      <c r="Q226" s="61"/>
      <c r="R226" s="63"/>
      <c r="S226" s="61"/>
      <c r="T226" s="60"/>
      <c r="U226" s="60"/>
      <c r="V226" s="60"/>
      <c r="W226" s="60"/>
      <c r="X226" s="60"/>
      <c r="Y226" s="60"/>
      <c r="Z226" s="60"/>
      <c r="AA226" s="60"/>
      <c r="AB226" s="60"/>
      <c r="AC226" s="60"/>
      <c r="AD226" s="60"/>
      <c r="AE226" s="60"/>
      <c r="AF226" s="60"/>
      <c r="AG226" s="60"/>
      <c r="AH226" s="60"/>
      <c r="AI226" s="60"/>
      <c r="AJ226" s="60"/>
      <c r="AK226" s="60"/>
      <c r="AL226" s="60"/>
      <c r="AM226" s="60"/>
      <c r="AN226" s="60"/>
      <c r="AO226" s="60"/>
      <c r="AP226" s="60"/>
      <c r="AQ226" s="60"/>
      <c r="AR226" s="60"/>
      <c r="AS226" s="60"/>
      <c r="AT226" s="60"/>
      <c r="AU226" s="60"/>
      <c r="AV226" s="60"/>
      <c r="AW226" s="60"/>
    </row>
    <row r="227" spans="1:49" s="64" customFormat="1" ht="12" x14ac:dyDescent="0.2">
      <c r="A227" s="60"/>
      <c r="B227" s="181"/>
      <c r="C227" s="180" t="s">
        <v>1867</v>
      </c>
      <c r="D227" s="214" t="s">
        <v>59</v>
      </c>
      <c r="E227" s="215">
        <v>72261</v>
      </c>
      <c r="F227" s="252" t="s">
        <v>1224</v>
      </c>
      <c r="G227" s="292" t="s">
        <v>2254</v>
      </c>
      <c r="H227" s="291">
        <v>1</v>
      </c>
      <c r="I227" s="270"/>
      <c r="J227" s="270"/>
      <c r="K227" s="271">
        <f t="shared" si="76"/>
        <v>0</v>
      </c>
      <c r="L227" s="270">
        <f t="shared" si="77"/>
        <v>0</v>
      </c>
      <c r="M227" s="270">
        <f t="shared" si="78"/>
        <v>0</v>
      </c>
      <c r="N227" s="271">
        <f t="shared" si="79"/>
        <v>0</v>
      </c>
      <c r="O227" s="270"/>
      <c r="P227" s="270" t="e">
        <f>IF(OR(E227="",G227=0),"",VLOOKUP(E227,#REF!,7,0)*H227)</f>
        <v>#REF!</v>
      </c>
      <c r="Q227" s="61"/>
      <c r="R227" s="63"/>
      <c r="S227" s="61"/>
      <c r="T227" s="60"/>
      <c r="U227" s="60"/>
      <c r="V227" s="60"/>
      <c r="W227" s="60"/>
      <c r="X227" s="60"/>
      <c r="Y227" s="60"/>
      <c r="Z227" s="60"/>
      <c r="AA227" s="60"/>
      <c r="AB227" s="60"/>
      <c r="AC227" s="60"/>
      <c r="AD227" s="60"/>
      <c r="AE227" s="60"/>
      <c r="AF227" s="60"/>
      <c r="AG227" s="60"/>
      <c r="AH227" s="60"/>
      <c r="AI227" s="60"/>
      <c r="AJ227" s="60"/>
      <c r="AK227" s="60"/>
      <c r="AL227" s="60"/>
      <c r="AM227" s="60"/>
      <c r="AN227" s="60"/>
      <c r="AO227" s="60"/>
      <c r="AP227" s="60"/>
      <c r="AQ227" s="60"/>
      <c r="AR227" s="60"/>
      <c r="AS227" s="60"/>
      <c r="AT227" s="60"/>
      <c r="AU227" s="60"/>
      <c r="AV227" s="60"/>
      <c r="AW227" s="60"/>
    </row>
    <row r="228" spans="1:49" s="64" customFormat="1" ht="12" x14ac:dyDescent="0.2">
      <c r="A228" s="60"/>
      <c r="B228" s="181"/>
      <c r="C228" s="180" t="s">
        <v>1867</v>
      </c>
      <c r="D228" s="214" t="s">
        <v>60</v>
      </c>
      <c r="E228" s="215">
        <v>72260</v>
      </c>
      <c r="F228" s="252" t="s">
        <v>1225</v>
      </c>
      <c r="G228" s="292" t="s">
        <v>2254</v>
      </c>
      <c r="H228" s="291">
        <v>1</v>
      </c>
      <c r="I228" s="270"/>
      <c r="J228" s="270"/>
      <c r="K228" s="271">
        <f t="shared" si="76"/>
        <v>0</v>
      </c>
      <c r="L228" s="270">
        <f t="shared" si="77"/>
        <v>0</v>
      </c>
      <c r="M228" s="270">
        <f t="shared" si="78"/>
        <v>0</v>
      </c>
      <c r="N228" s="271">
        <f t="shared" si="79"/>
        <v>0</v>
      </c>
      <c r="O228" s="270"/>
      <c r="P228" s="270" t="e">
        <f>IF(OR(E228="",G228=0),"",VLOOKUP(E228,#REF!,7,0)*H228)</f>
        <v>#REF!</v>
      </c>
      <c r="Q228" s="61"/>
      <c r="R228" s="63"/>
      <c r="S228" s="61"/>
      <c r="T228" s="60"/>
      <c r="U228" s="60"/>
      <c r="V228" s="60"/>
      <c r="W228" s="60"/>
      <c r="X228" s="60"/>
      <c r="Y228" s="60"/>
      <c r="Z228" s="60"/>
      <c r="AA228" s="60"/>
      <c r="AB228" s="60"/>
      <c r="AC228" s="60"/>
      <c r="AD228" s="60"/>
      <c r="AE228" s="60"/>
      <c r="AF228" s="60"/>
      <c r="AG228" s="60"/>
      <c r="AH228" s="60"/>
      <c r="AI228" s="60"/>
      <c r="AJ228" s="60"/>
      <c r="AK228" s="60"/>
      <c r="AL228" s="60"/>
      <c r="AM228" s="60"/>
      <c r="AN228" s="60"/>
      <c r="AO228" s="60"/>
      <c r="AP228" s="60"/>
      <c r="AQ228" s="60"/>
      <c r="AR228" s="60"/>
      <c r="AS228" s="60"/>
      <c r="AT228" s="60"/>
      <c r="AU228" s="60"/>
      <c r="AV228" s="60"/>
      <c r="AW228" s="60"/>
    </row>
    <row r="229" spans="1:49" s="64" customFormat="1" ht="12" x14ac:dyDescent="0.2">
      <c r="A229" s="60"/>
      <c r="B229" s="181"/>
      <c r="C229" s="180" t="s">
        <v>1867</v>
      </c>
      <c r="D229" s="214" t="s">
        <v>61</v>
      </c>
      <c r="E229" s="215">
        <v>68069</v>
      </c>
      <c r="F229" s="243" t="s">
        <v>1454</v>
      </c>
      <c r="G229" s="292" t="s">
        <v>2254</v>
      </c>
      <c r="H229" s="291">
        <v>1</v>
      </c>
      <c r="I229" s="270"/>
      <c r="J229" s="270"/>
      <c r="K229" s="271">
        <f t="shared" si="76"/>
        <v>0</v>
      </c>
      <c r="L229" s="270">
        <f t="shared" si="77"/>
        <v>0</v>
      </c>
      <c r="M229" s="270">
        <f t="shared" si="78"/>
        <v>0</v>
      </c>
      <c r="N229" s="271">
        <f t="shared" si="79"/>
        <v>0</v>
      </c>
      <c r="O229" s="270"/>
      <c r="P229" s="270" t="e">
        <f>IF(OR(E229="",G229=0),"",VLOOKUP(E229,#REF!,7,0)*H229)</f>
        <v>#REF!</v>
      </c>
      <c r="Q229" s="61"/>
      <c r="R229" s="63"/>
      <c r="S229" s="61"/>
      <c r="T229" s="60"/>
      <c r="U229" s="60"/>
      <c r="V229" s="60"/>
      <c r="W229" s="60"/>
      <c r="X229" s="60"/>
      <c r="Y229" s="60"/>
      <c r="Z229" s="60"/>
      <c r="AA229" s="60"/>
      <c r="AB229" s="60"/>
      <c r="AC229" s="60"/>
      <c r="AD229" s="60"/>
      <c r="AE229" s="60"/>
      <c r="AF229" s="60"/>
      <c r="AG229" s="60"/>
      <c r="AH229" s="60"/>
      <c r="AI229" s="60"/>
      <c r="AJ229" s="60"/>
      <c r="AK229" s="60"/>
      <c r="AL229" s="60"/>
      <c r="AM229" s="60"/>
      <c r="AN229" s="60"/>
      <c r="AO229" s="60"/>
      <c r="AP229" s="60"/>
      <c r="AQ229" s="60"/>
      <c r="AR229" s="60"/>
      <c r="AS229" s="60"/>
      <c r="AT229" s="60"/>
      <c r="AU229" s="60"/>
      <c r="AV229" s="60"/>
      <c r="AW229" s="60"/>
    </row>
    <row r="230" spans="1:49" s="64" customFormat="1" ht="12" x14ac:dyDescent="0.2">
      <c r="A230" s="60"/>
      <c r="B230" s="181"/>
      <c r="C230" s="180" t="s">
        <v>1867</v>
      </c>
      <c r="D230" s="214" t="s">
        <v>1819</v>
      </c>
      <c r="E230" s="215" t="s">
        <v>2216</v>
      </c>
      <c r="F230" s="252" t="s">
        <v>1226</v>
      </c>
      <c r="G230" s="292" t="s">
        <v>2254</v>
      </c>
      <c r="H230" s="291">
        <v>1</v>
      </c>
      <c r="I230" s="270"/>
      <c r="J230" s="270"/>
      <c r="K230" s="271">
        <f t="shared" si="76"/>
        <v>0</v>
      </c>
      <c r="L230" s="270">
        <f t="shared" si="77"/>
        <v>0</v>
      </c>
      <c r="M230" s="270">
        <f t="shared" si="78"/>
        <v>0</v>
      </c>
      <c r="N230" s="271">
        <f t="shared" si="79"/>
        <v>0</v>
      </c>
      <c r="O230" s="270"/>
      <c r="P230" s="270" t="e">
        <f>IF(OR(E230="",G230=0),"",VLOOKUP(E230,#REF!,7,0)*H230)</f>
        <v>#REF!</v>
      </c>
      <c r="Q230" s="61"/>
      <c r="R230" s="63"/>
      <c r="S230" s="61"/>
      <c r="T230" s="60"/>
      <c r="U230" s="60"/>
      <c r="V230" s="60"/>
      <c r="W230" s="60"/>
      <c r="X230" s="60"/>
      <c r="Y230" s="60"/>
      <c r="Z230" s="60"/>
      <c r="AA230" s="60"/>
      <c r="AB230" s="60"/>
      <c r="AC230" s="60"/>
      <c r="AD230" s="60"/>
      <c r="AE230" s="60"/>
      <c r="AF230" s="60"/>
      <c r="AG230" s="60"/>
      <c r="AH230" s="60"/>
      <c r="AI230" s="60"/>
      <c r="AJ230" s="60"/>
      <c r="AK230" s="60"/>
      <c r="AL230" s="60"/>
      <c r="AM230" s="60"/>
      <c r="AN230" s="60"/>
      <c r="AO230" s="60"/>
      <c r="AP230" s="60"/>
      <c r="AQ230" s="60"/>
      <c r="AR230" s="60"/>
      <c r="AS230" s="60"/>
      <c r="AT230" s="60"/>
      <c r="AU230" s="60"/>
      <c r="AV230" s="60"/>
      <c r="AW230" s="60"/>
    </row>
    <row r="231" spans="1:49" s="64" customFormat="1" ht="12" x14ac:dyDescent="0.2">
      <c r="A231" s="60"/>
      <c r="B231" s="181"/>
      <c r="C231" s="180" t="s">
        <v>1766</v>
      </c>
      <c r="D231" s="214" t="s">
        <v>62</v>
      </c>
      <c r="E231" s="215">
        <v>90032</v>
      </c>
      <c r="F231" s="284" t="s">
        <v>1445</v>
      </c>
      <c r="G231" s="292" t="s">
        <v>2254</v>
      </c>
      <c r="H231" s="291">
        <v>1</v>
      </c>
      <c r="I231" s="270"/>
      <c r="J231" s="270"/>
      <c r="K231" s="257">
        <f t="shared" si="76"/>
        <v>0</v>
      </c>
      <c r="L231" s="257">
        <f t="shared" si="77"/>
        <v>0</v>
      </c>
      <c r="M231" s="257">
        <f t="shared" si="78"/>
        <v>0</v>
      </c>
      <c r="N231" s="257">
        <f t="shared" si="79"/>
        <v>0</v>
      </c>
      <c r="O231" s="258"/>
      <c r="P231" s="270" t="e">
        <f>IF(OR(E231="",G231=0),"",VLOOKUP(E231,#REF!,10,0)*H231)</f>
        <v>#REF!</v>
      </c>
      <c r="Q231" s="61"/>
      <c r="R231" s="63"/>
      <c r="S231" s="61"/>
      <c r="T231" s="60"/>
      <c r="U231" s="60"/>
      <c r="V231" s="60"/>
      <c r="W231" s="60"/>
      <c r="X231" s="60"/>
      <c r="Y231" s="60"/>
      <c r="Z231" s="60"/>
      <c r="AA231" s="60"/>
      <c r="AB231" s="60"/>
      <c r="AC231" s="60"/>
      <c r="AD231" s="60"/>
      <c r="AE231" s="60"/>
      <c r="AF231" s="60"/>
      <c r="AG231" s="60"/>
      <c r="AH231" s="60"/>
      <c r="AI231" s="60"/>
      <c r="AJ231" s="60"/>
      <c r="AK231" s="60"/>
      <c r="AL231" s="60"/>
      <c r="AM231" s="60"/>
      <c r="AN231" s="60"/>
      <c r="AO231" s="60"/>
      <c r="AP231" s="60"/>
      <c r="AQ231" s="60"/>
      <c r="AR231" s="60"/>
      <c r="AS231" s="60"/>
      <c r="AT231" s="60"/>
      <c r="AU231" s="60"/>
      <c r="AV231" s="60"/>
      <c r="AW231" s="60"/>
    </row>
    <row r="232" spans="1:49" s="64" customFormat="1" ht="36" x14ac:dyDescent="0.2">
      <c r="A232" s="60"/>
      <c r="B232" s="181"/>
      <c r="C232" s="180" t="s">
        <v>1867</v>
      </c>
      <c r="D232" s="214" t="s">
        <v>63</v>
      </c>
      <c r="E232" s="215" t="s">
        <v>2218</v>
      </c>
      <c r="F232" s="294" t="s">
        <v>1227</v>
      </c>
      <c r="G232" s="292" t="s">
        <v>2254</v>
      </c>
      <c r="H232" s="291">
        <v>1</v>
      </c>
      <c r="I232" s="270"/>
      <c r="J232" s="270"/>
      <c r="K232" s="271">
        <f>IF(H232="","",I232+J232)</f>
        <v>0</v>
      </c>
      <c r="L232" s="270">
        <f>IF(H232="","",H232*I232)</f>
        <v>0</v>
      </c>
      <c r="M232" s="270">
        <f>IF(H232="","",H232*J232)</f>
        <v>0</v>
      </c>
      <c r="N232" s="271">
        <f>IF(H232="","",H232*K232)</f>
        <v>0</v>
      </c>
      <c r="O232" s="270"/>
      <c r="P232" s="270" t="e">
        <f>IF(OR(E232="",G232=0),"",VLOOKUP(E232,#REF!,7,0)*H232)</f>
        <v>#REF!</v>
      </c>
      <c r="Q232" s="61"/>
      <c r="R232" s="63"/>
      <c r="S232" s="61"/>
      <c r="T232" s="60"/>
      <c r="U232" s="60"/>
      <c r="V232" s="60"/>
      <c r="W232" s="60"/>
      <c r="X232" s="60"/>
      <c r="Y232" s="60"/>
      <c r="Z232" s="60"/>
      <c r="AA232" s="60"/>
      <c r="AB232" s="60"/>
      <c r="AC232" s="60"/>
      <c r="AD232" s="60"/>
      <c r="AE232" s="60"/>
      <c r="AF232" s="60"/>
      <c r="AG232" s="60"/>
      <c r="AH232" s="60"/>
      <c r="AI232" s="60"/>
      <c r="AJ232" s="60"/>
      <c r="AK232" s="60"/>
      <c r="AL232" s="60"/>
      <c r="AM232" s="60"/>
      <c r="AN232" s="60"/>
      <c r="AO232" s="60"/>
      <c r="AP232" s="60"/>
      <c r="AQ232" s="60"/>
      <c r="AR232" s="60"/>
      <c r="AS232" s="60"/>
      <c r="AT232" s="60"/>
      <c r="AU232" s="60"/>
      <c r="AV232" s="60"/>
      <c r="AW232" s="60"/>
    </row>
    <row r="233" spans="1:49" s="64" customFormat="1" ht="12" x14ac:dyDescent="0.2">
      <c r="A233" s="60"/>
      <c r="B233" s="181"/>
      <c r="C233" s="180"/>
      <c r="D233" s="214" t="s">
        <v>1821</v>
      </c>
      <c r="E233" s="215"/>
      <c r="F233" s="247" t="s">
        <v>1228</v>
      </c>
      <c r="G233" s="292"/>
      <c r="H233" s="291"/>
      <c r="I233" s="257"/>
      <c r="J233" s="257"/>
      <c r="K233" s="257"/>
      <c r="L233" s="257"/>
      <c r="M233" s="257"/>
      <c r="N233" s="257"/>
      <c r="O233" s="258"/>
      <c r="P233" s="258"/>
      <c r="Q233" s="61"/>
      <c r="R233" s="63"/>
      <c r="S233" s="61"/>
      <c r="T233" s="60"/>
      <c r="U233" s="60"/>
      <c r="V233" s="60"/>
      <c r="W233" s="60"/>
      <c r="X233" s="60"/>
      <c r="Y233" s="60"/>
      <c r="Z233" s="60"/>
      <c r="AA233" s="60"/>
      <c r="AB233" s="60"/>
      <c r="AC233" s="60"/>
      <c r="AD233" s="60"/>
      <c r="AE233" s="60"/>
      <c r="AF233" s="60"/>
      <c r="AG233" s="60"/>
      <c r="AH233" s="60"/>
      <c r="AI233" s="60"/>
      <c r="AJ233" s="60"/>
      <c r="AK233" s="60"/>
      <c r="AL233" s="60"/>
      <c r="AM233" s="60"/>
      <c r="AN233" s="60"/>
      <c r="AO233" s="60"/>
      <c r="AP233" s="60"/>
      <c r="AQ233" s="60"/>
      <c r="AR233" s="60"/>
      <c r="AS233" s="60"/>
      <c r="AT233" s="60"/>
      <c r="AU233" s="60"/>
      <c r="AV233" s="60"/>
      <c r="AW233" s="60"/>
    </row>
    <row r="234" spans="1:49" s="64" customFormat="1" ht="24" x14ac:dyDescent="0.2">
      <c r="A234" s="60"/>
      <c r="B234" s="181"/>
      <c r="C234" s="180" t="s">
        <v>1766</v>
      </c>
      <c r="D234" s="214" t="s">
        <v>64</v>
      </c>
      <c r="E234" s="215">
        <v>90440</v>
      </c>
      <c r="F234" s="294" t="s">
        <v>1229</v>
      </c>
      <c r="G234" s="292" t="s">
        <v>2254</v>
      </c>
      <c r="H234" s="291">
        <v>1</v>
      </c>
      <c r="I234" s="270"/>
      <c r="J234" s="270"/>
      <c r="K234" s="257">
        <f>IF(H234="","",I234+J234)</f>
        <v>0</v>
      </c>
      <c r="L234" s="257">
        <f>IF(H234="","",H234*I234)</f>
        <v>0</v>
      </c>
      <c r="M234" s="257">
        <f>IF(H234="","",H234*J234)</f>
        <v>0</v>
      </c>
      <c r="N234" s="257">
        <f>IF(H234="","",H234*K234)</f>
        <v>0</v>
      </c>
      <c r="O234" s="258"/>
      <c r="P234" s="270" t="e">
        <f>IF(OR(E234="",G234=0),"",VLOOKUP(E234,#REF!,10,0)*H234)</f>
        <v>#REF!</v>
      </c>
      <c r="Q234" s="61"/>
      <c r="R234" s="63"/>
      <c r="S234" s="61"/>
      <c r="T234" s="60"/>
      <c r="U234" s="60"/>
      <c r="V234" s="60"/>
      <c r="W234" s="60"/>
      <c r="X234" s="60"/>
      <c r="Y234" s="60"/>
      <c r="Z234" s="60"/>
      <c r="AA234" s="60"/>
      <c r="AB234" s="60"/>
      <c r="AC234" s="60"/>
      <c r="AD234" s="60"/>
      <c r="AE234" s="60"/>
      <c r="AF234" s="60"/>
      <c r="AG234" s="60"/>
      <c r="AH234" s="60"/>
      <c r="AI234" s="60"/>
      <c r="AJ234" s="60"/>
      <c r="AK234" s="60"/>
      <c r="AL234" s="60"/>
      <c r="AM234" s="60"/>
      <c r="AN234" s="60"/>
      <c r="AO234" s="60"/>
      <c r="AP234" s="60"/>
      <c r="AQ234" s="60"/>
      <c r="AR234" s="60"/>
      <c r="AS234" s="60"/>
      <c r="AT234" s="60"/>
      <c r="AU234" s="60"/>
      <c r="AV234" s="60"/>
      <c r="AW234" s="60"/>
    </row>
    <row r="235" spans="1:49" s="64" customFormat="1" ht="24" x14ac:dyDescent="0.2">
      <c r="A235" s="60"/>
      <c r="B235" s="181"/>
      <c r="C235" s="180" t="s">
        <v>1766</v>
      </c>
      <c r="D235" s="214" t="s">
        <v>1822</v>
      </c>
      <c r="E235" s="215">
        <v>90421</v>
      </c>
      <c r="F235" s="294" t="s">
        <v>1230</v>
      </c>
      <c r="G235" s="292" t="s">
        <v>2254</v>
      </c>
      <c r="H235" s="291">
        <v>1</v>
      </c>
      <c r="I235" s="270"/>
      <c r="J235" s="270"/>
      <c r="K235" s="257">
        <f>IF(H235="","",I235+J235)</f>
        <v>0</v>
      </c>
      <c r="L235" s="257">
        <f>IF(H235="","",H235*I235)</f>
        <v>0</v>
      </c>
      <c r="M235" s="257">
        <f>IF(H235="","",H235*J235)</f>
        <v>0</v>
      </c>
      <c r="N235" s="257">
        <f>IF(H235="","",H235*K235)</f>
        <v>0</v>
      </c>
      <c r="O235" s="258"/>
      <c r="P235" s="270" t="e">
        <f>IF(OR(E235="",G235=0),"",VLOOKUP(E235,#REF!,10,0)*H235)</f>
        <v>#REF!</v>
      </c>
      <c r="Q235" s="61"/>
      <c r="R235" s="63"/>
      <c r="S235" s="61"/>
      <c r="T235" s="60"/>
      <c r="U235" s="60"/>
      <c r="V235" s="60"/>
      <c r="W235" s="60"/>
      <c r="X235" s="60"/>
      <c r="Y235" s="60"/>
      <c r="Z235" s="60"/>
      <c r="AA235" s="60"/>
      <c r="AB235" s="60"/>
      <c r="AC235" s="60"/>
      <c r="AD235" s="60"/>
      <c r="AE235" s="60"/>
      <c r="AF235" s="60"/>
      <c r="AG235" s="60"/>
      <c r="AH235" s="60"/>
      <c r="AI235" s="60"/>
      <c r="AJ235" s="60"/>
      <c r="AK235" s="60"/>
      <c r="AL235" s="60"/>
      <c r="AM235" s="60"/>
      <c r="AN235" s="60"/>
      <c r="AO235" s="60"/>
      <c r="AP235" s="60"/>
      <c r="AQ235" s="60"/>
      <c r="AR235" s="60"/>
      <c r="AS235" s="60"/>
      <c r="AT235" s="60"/>
      <c r="AU235" s="60"/>
      <c r="AV235" s="60"/>
      <c r="AW235" s="60"/>
    </row>
    <row r="236" spans="1:49" s="64" customFormat="1" ht="24" x14ac:dyDescent="0.2">
      <c r="A236" s="60"/>
      <c r="B236" s="181"/>
      <c r="C236" s="180" t="s">
        <v>1867</v>
      </c>
      <c r="D236" s="214" t="s">
        <v>65</v>
      </c>
      <c r="E236" s="215" t="s">
        <v>2219</v>
      </c>
      <c r="F236" s="294" t="s">
        <v>1231</v>
      </c>
      <c r="G236" s="292" t="s">
        <v>2254</v>
      </c>
      <c r="H236" s="291">
        <v>2</v>
      </c>
      <c r="I236" s="270"/>
      <c r="J236" s="270"/>
      <c r="K236" s="271">
        <f t="shared" ref="K236:K242" si="80">IF(H236="","",I236+J236)</f>
        <v>0</v>
      </c>
      <c r="L236" s="270">
        <f t="shared" ref="L236:L242" si="81">IF(H236="","",H236*I236)</f>
        <v>0</v>
      </c>
      <c r="M236" s="270">
        <f t="shared" ref="M236:M242" si="82">IF(H236="","",H236*J236)</f>
        <v>0</v>
      </c>
      <c r="N236" s="271">
        <f t="shared" ref="N236:N242" si="83">IF(H236="","",H236*K236)</f>
        <v>0</v>
      </c>
      <c r="O236" s="270"/>
      <c r="P236" s="270" t="e">
        <f>IF(OR(E236="",G236=0),"",VLOOKUP(E236,#REF!,7,0)*H236)</f>
        <v>#REF!</v>
      </c>
      <c r="Q236" s="61"/>
      <c r="R236" s="63"/>
      <c r="S236" s="61"/>
      <c r="T236" s="60"/>
      <c r="U236" s="60"/>
      <c r="V236" s="60"/>
      <c r="W236" s="60"/>
      <c r="X236" s="60"/>
      <c r="Y236" s="60"/>
      <c r="Z236" s="60"/>
      <c r="AA236" s="60"/>
      <c r="AB236" s="60"/>
      <c r="AC236" s="60"/>
      <c r="AD236" s="60"/>
      <c r="AE236" s="60"/>
      <c r="AF236" s="60"/>
      <c r="AG236" s="60"/>
      <c r="AH236" s="60"/>
      <c r="AI236" s="60"/>
      <c r="AJ236" s="60"/>
      <c r="AK236" s="60"/>
      <c r="AL236" s="60"/>
      <c r="AM236" s="60"/>
      <c r="AN236" s="60"/>
      <c r="AO236" s="60"/>
      <c r="AP236" s="60"/>
      <c r="AQ236" s="60"/>
      <c r="AR236" s="60"/>
      <c r="AS236" s="60"/>
      <c r="AT236" s="60"/>
      <c r="AU236" s="60"/>
      <c r="AV236" s="60"/>
      <c r="AW236" s="60"/>
    </row>
    <row r="237" spans="1:49" s="64" customFormat="1" ht="24" x14ac:dyDescent="0.2">
      <c r="A237" s="60"/>
      <c r="B237" s="181"/>
      <c r="C237" s="180" t="s">
        <v>1867</v>
      </c>
      <c r="D237" s="214" t="s">
        <v>66</v>
      </c>
      <c r="E237" s="215" t="s">
        <v>2217</v>
      </c>
      <c r="F237" s="294" t="s">
        <v>1232</v>
      </c>
      <c r="G237" s="292" t="s">
        <v>2254</v>
      </c>
      <c r="H237" s="291">
        <v>2</v>
      </c>
      <c r="I237" s="270"/>
      <c r="J237" s="270"/>
      <c r="K237" s="271">
        <f t="shared" si="80"/>
        <v>0</v>
      </c>
      <c r="L237" s="270">
        <f t="shared" si="81"/>
        <v>0</v>
      </c>
      <c r="M237" s="270">
        <f t="shared" si="82"/>
        <v>0</v>
      </c>
      <c r="N237" s="271">
        <f t="shared" si="83"/>
        <v>0</v>
      </c>
      <c r="O237" s="270"/>
      <c r="P237" s="270" t="e">
        <f>IF(OR(E237="",G237=0),"",VLOOKUP(E237,#REF!,7,0)*H237)</f>
        <v>#REF!</v>
      </c>
      <c r="Q237" s="61"/>
      <c r="R237" s="63"/>
      <c r="S237" s="61"/>
      <c r="T237" s="60"/>
      <c r="U237" s="60"/>
      <c r="V237" s="60"/>
      <c r="W237" s="60"/>
      <c r="X237" s="60"/>
      <c r="Y237" s="60"/>
      <c r="Z237" s="60"/>
      <c r="AA237" s="60"/>
      <c r="AB237" s="60"/>
      <c r="AC237" s="60"/>
      <c r="AD237" s="60"/>
      <c r="AE237" s="60"/>
      <c r="AF237" s="60"/>
      <c r="AG237" s="60"/>
      <c r="AH237" s="60"/>
      <c r="AI237" s="60"/>
      <c r="AJ237" s="60"/>
      <c r="AK237" s="60"/>
      <c r="AL237" s="60"/>
      <c r="AM237" s="60"/>
      <c r="AN237" s="60"/>
      <c r="AO237" s="60"/>
      <c r="AP237" s="60"/>
      <c r="AQ237" s="60"/>
      <c r="AR237" s="60"/>
      <c r="AS237" s="60"/>
      <c r="AT237" s="60"/>
      <c r="AU237" s="60"/>
      <c r="AV237" s="60"/>
      <c r="AW237" s="60"/>
    </row>
    <row r="238" spans="1:49" s="64" customFormat="1" ht="24" x14ac:dyDescent="0.2">
      <c r="A238" s="60"/>
      <c r="B238" s="181"/>
      <c r="C238" s="180" t="s">
        <v>1867</v>
      </c>
      <c r="D238" s="214" t="s">
        <v>1912</v>
      </c>
      <c r="E238" s="215" t="s">
        <v>2216</v>
      </c>
      <c r="F238" s="294" t="s">
        <v>1233</v>
      </c>
      <c r="G238" s="292" t="s">
        <v>2254</v>
      </c>
      <c r="H238" s="291">
        <v>4</v>
      </c>
      <c r="I238" s="270"/>
      <c r="J238" s="270"/>
      <c r="K238" s="271">
        <f t="shared" si="80"/>
        <v>0</v>
      </c>
      <c r="L238" s="270">
        <f t="shared" si="81"/>
        <v>0</v>
      </c>
      <c r="M238" s="270">
        <f t="shared" si="82"/>
        <v>0</v>
      </c>
      <c r="N238" s="271">
        <f t="shared" si="83"/>
        <v>0</v>
      </c>
      <c r="O238" s="270"/>
      <c r="P238" s="270" t="e">
        <f>IF(OR(E238="",G238=0),"",VLOOKUP(E238,#REF!,7,0)*H238)</f>
        <v>#REF!</v>
      </c>
      <c r="Q238" s="61"/>
      <c r="R238" s="63"/>
      <c r="S238" s="61"/>
      <c r="T238" s="60"/>
      <c r="U238" s="60"/>
      <c r="V238" s="60"/>
      <c r="W238" s="60"/>
      <c r="X238" s="60"/>
      <c r="Y238" s="60"/>
      <c r="Z238" s="60"/>
      <c r="AA238" s="60"/>
      <c r="AB238" s="60"/>
      <c r="AC238" s="60"/>
      <c r="AD238" s="60"/>
      <c r="AE238" s="60"/>
      <c r="AF238" s="60"/>
      <c r="AG238" s="60"/>
      <c r="AH238" s="60"/>
      <c r="AI238" s="60"/>
      <c r="AJ238" s="60"/>
      <c r="AK238" s="60"/>
      <c r="AL238" s="60"/>
      <c r="AM238" s="60"/>
      <c r="AN238" s="60"/>
      <c r="AO238" s="60"/>
      <c r="AP238" s="60"/>
      <c r="AQ238" s="60"/>
      <c r="AR238" s="60"/>
      <c r="AS238" s="60"/>
      <c r="AT238" s="60"/>
      <c r="AU238" s="60"/>
      <c r="AV238" s="60"/>
      <c r="AW238" s="60"/>
    </row>
    <row r="239" spans="1:49" s="64" customFormat="1" ht="24" x14ac:dyDescent="0.2">
      <c r="A239" s="60"/>
      <c r="B239" s="181"/>
      <c r="C239" s="180" t="s">
        <v>1867</v>
      </c>
      <c r="D239" s="214" t="s">
        <v>1824</v>
      </c>
      <c r="E239" s="215" t="s">
        <v>2216</v>
      </c>
      <c r="F239" s="294" t="s">
        <v>1234</v>
      </c>
      <c r="G239" s="292" t="s">
        <v>2254</v>
      </c>
      <c r="H239" s="291">
        <v>1</v>
      </c>
      <c r="I239" s="270"/>
      <c r="J239" s="270"/>
      <c r="K239" s="271">
        <f t="shared" si="80"/>
        <v>0</v>
      </c>
      <c r="L239" s="270">
        <f t="shared" si="81"/>
        <v>0</v>
      </c>
      <c r="M239" s="270">
        <f t="shared" si="82"/>
        <v>0</v>
      </c>
      <c r="N239" s="271">
        <f t="shared" si="83"/>
        <v>0</v>
      </c>
      <c r="O239" s="270"/>
      <c r="P239" s="270" t="e">
        <f>IF(OR(E239="",G239=0),"",VLOOKUP(E239,#REF!,7,0)*H239)</f>
        <v>#REF!</v>
      </c>
      <c r="Q239" s="61"/>
      <c r="R239" s="63"/>
      <c r="S239" s="61"/>
      <c r="T239" s="60"/>
      <c r="U239" s="60"/>
      <c r="V239" s="60"/>
      <c r="W239" s="60"/>
      <c r="X239" s="60"/>
      <c r="Y239" s="60"/>
      <c r="Z239" s="60"/>
      <c r="AA239" s="60"/>
      <c r="AB239" s="60"/>
      <c r="AC239" s="60"/>
      <c r="AD239" s="60"/>
      <c r="AE239" s="60"/>
      <c r="AF239" s="60"/>
      <c r="AG239" s="60"/>
      <c r="AH239" s="60"/>
      <c r="AI239" s="60"/>
      <c r="AJ239" s="60"/>
      <c r="AK239" s="60"/>
      <c r="AL239" s="60"/>
      <c r="AM239" s="60"/>
      <c r="AN239" s="60"/>
      <c r="AO239" s="60"/>
      <c r="AP239" s="60"/>
      <c r="AQ239" s="60"/>
      <c r="AR239" s="60"/>
      <c r="AS239" s="60"/>
      <c r="AT239" s="60"/>
      <c r="AU239" s="60"/>
      <c r="AV239" s="60"/>
      <c r="AW239" s="60"/>
    </row>
    <row r="240" spans="1:49" s="64" customFormat="1" ht="24" x14ac:dyDescent="0.2">
      <c r="A240" s="60"/>
      <c r="B240" s="181"/>
      <c r="C240" s="180" t="s">
        <v>1867</v>
      </c>
      <c r="D240" s="214" t="s">
        <v>1825</v>
      </c>
      <c r="E240" s="215" t="s">
        <v>2216</v>
      </c>
      <c r="F240" s="294" t="s">
        <v>1235</v>
      </c>
      <c r="G240" s="292" t="s">
        <v>2254</v>
      </c>
      <c r="H240" s="291">
        <v>5</v>
      </c>
      <c r="I240" s="270"/>
      <c r="J240" s="270"/>
      <c r="K240" s="271">
        <f t="shared" si="80"/>
        <v>0</v>
      </c>
      <c r="L240" s="270">
        <f t="shared" si="81"/>
        <v>0</v>
      </c>
      <c r="M240" s="270">
        <f t="shared" si="82"/>
        <v>0</v>
      </c>
      <c r="N240" s="271">
        <f t="shared" si="83"/>
        <v>0</v>
      </c>
      <c r="O240" s="270"/>
      <c r="P240" s="270" t="e">
        <f>IF(OR(E240="",G240=0),"",VLOOKUP(E240,#REF!,7,0)*H240)</f>
        <v>#REF!</v>
      </c>
      <c r="Q240" s="61"/>
      <c r="R240" s="63"/>
      <c r="S240" s="61"/>
      <c r="T240" s="60"/>
      <c r="U240" s="60"/>
      <c r="V240" s="60"/>
      <c r="W240" s="60"/>
      <c r="X240" s="60"/>
      <c r="Y240" s="60"/>
      <c r="Z240" s="60"/>
      <c r="AA240" s="60"/>
      <c r="AB240" s="60"/>
      <c r="AC240" s="60"/>
      <c r="AD240" s="60"/>
      <c r="AE240" s="60"/>
      <c r="AF240" s="60"/>
      <c r="AG240" s="60"/>
      <c r="AH240" s="60"/>
      <c r="AI240" s="60"/>
      <c r="AJ240" s="60"/>
      <c r="AK240" s="60"/>
      <c r="AL240" s="60"/>
      <c r="AM240" s="60"/>
      <c r="AN240" s="60"/>
      <c r="AO240" s="60"/>
      <c r="AP240" s="60"/>
      <c r="AQ240" s="60"/>
      <c r="AR240" s="60"/>
      <c r="AS240" s="60"/>
      <c r="AT240" s="60"/>
      <c r="AU240" s="60"/>
      <c r="AV240" s="60"/>
      <c r="AW240" s="60"/>
    </row>
    <row r="241" spans="1:49" s="64" customFormat="1" ht="24" x14ac:dyDescent="0.2">
      <c r="A241" s="60"/>
      <c r="B241" s="181"/>
      <c r="C241" s="180" t="s">
        <v>1867</v>
      </c>
      <c r="D241" s="214" t="s">
        <v>1826</v>
      </c>
      <c r="E241" s="215" t="s">
        <v>2215</v>
      </c>
      <c r="F241" s="294" t="s">
        <v>1236</v>
      </c>
      <c r="G241" s="292" t="s">
        <v>2254</v>
      </c>
      <c r="H241" s="291">
        <v>22</v>
      </c>
      <c r="I241" s="270"/>
      <c r="J241" s="270"/>
      <c r="K241" s="271">
        <f t="shared" si="80"/>
        <v>0</v>
      </c>
      <c r="L241" s="270">
        <f t="shared" si="81"/>
        <v>0</v>
      </c>
      <c r="M241" s="270">
        <f t="shared" si="82"/>
        <v>0</v>
      </c>
      <c r="N241" s="271">
        <f t="shared" si="83"/>
        <v>0</v>
      </c>
      <c r="O241" s="270"/>
      <c r="P241" s="270" t="e">
        <f>IF(OR(E241="",G241=0),"",VLOOKUP(E241,#REF!,7,0)*H241)</f>
        <v>#REF!</v>
      </c>
      <c r="Q241" s="61"/>
      <c r="R241" s="63"/>
      <c r="S241" s="61"/>
      <c r="T241" s="60"/>
      <c r="U241" s="60"/>
      <c r="V241" s="60"/>
      <c r="W241" s="60"/>
      <c r="X241" s="60"/>
      <c r="Y241" s="60"/>
      <c r="Z241" s="60"/>
      <c r="AA241" s="60"/>
      <c r="AB241" s="60"/>
      <c r="AC241" s="60"/>
      <c r="AD241" s="60"/>
      <c r="AE241" s="60"/>
      <c r="AF241" s="60"/>
      <c r="AG241" s="60"/>
      <c r="AH241" s="60"/>
      <c r="AI241" s="60"/>
      <c r="AJ241" s="60"/>
      <c r="AK241" s="60"/>
      <c r="AL241" s="60"/>
      <c r="AM241" s="60"/>
      <c r="AN241" s="60"/>
      <c r="AO241" s="60"/>
      <c r="AP241" s="60"/>
      <c r="AQ241" s="60"/>
      <c r="AR241" s="60"/>
      <c r="AS241" s="60"/>
      <c r="AT241" s="60"/>
      <c r="AU241" s="60"/>
      <c r="AV241" s="60"/>
      <c r="AW241" s="60"/>
    </row>
    <row r="242" spans="1:49" s="64" customFormat="1" ht="24" x14ac:dyDescent="0.2">
      <c r="A242" s="60"/>
      <c r="B242" s="181"/>
      <c r="C242" s="180" t="s">
        <v>1766</v>
      </c>
      <c r="D242" s="214" t="s">
        <v>67</v>
      </c>
      <c r="E242" s="215">
        <v>90418</v>
      </c>
      <c r="F242" s="244" t="s">
        <v>1237</v>
      </c>
      <c r="G242" s="295" t="s">
        <v>2258</v>
      </c>
      <c r="H242" s="283">
        <v>40</v>
      </c>
      <c r="I242" s="270"/>
      <c r="J242" s="270"/>
      <c r="K242" s="257">
        <f t="shared" si="80"/>
        <v>0</v>
      </c>
      <c r="L242" s="257">
        <f t="shared" si="81"/>
        <v>0</v>
      </c>
      <c r="M242" s="257">
        <f t="shared" si="82"/>
        <v>0</v>
      </c>
      <c r="N242" s="257">
        <f t="shared" si="83"/>
        <v>0</v>
      </c>
      <c r="O242" s="258"/>
      <c r="P242" s="270" t="e">
        <f>IF(OR(E242="",G242=0),"",VLOOKUP(E242,#REF!,10,0)*H242)</f>
        <v>#REF!</v>
      </c>
      <c r="Q242" s="61"/>
      <c r="R242" s="63"/>
      <c r="S242" s="61"/>
      <c r="T242" s="60"/>
      <c r="U242" s="60"/>
      <c r="V242" s="60"/>
      <c r="W242" s="60"/>
      <c r="X242" s="60"/>
      <c r="Y242" s="60"/>
      <c r="Z242" s="60"/>
      <c r="AA242" s="60"/>
      <c r="AB242" s="60"/>
      <c r="AC242" s="60"/>
      <c r="AD242" s="60"/>
      <c r="AE242" s="60"/>
      <c r="AF242" s="60"/>
      <c r="AG242" s="60"/>
      <c r="AH242" s="60"/>
      <c r="AI242" s="60"/>
      <c r="AJ242" s="60"/>
      <c r="AK242" s="60"/>
      <c r="AL242" s="60"/>
      <c r="AM242" s="60"/>
      <c r="AN242" s="60"/>
      <c r="AO242" s="60"/>
      <c r="AP242" s="60"/>
      <c r="AQ242" s="60"/>
      <c r="AR242" s="60"/>
      <c r="AS242" s="60"/>
      <c r="AT242" s="60"/>
      <c r="AU242" s="60"/>
      <c r="AV242" s="60"/>
      <c r="AW242" s="60"/>
    </row>
    <row r="243" spans="1:49" s="64" customFormat="1" ht="12" x14ac:dyDescent="0.2">
      <c r="A243" s="60"/>
      <c r="B243" s="181"/>
      <c r="C243" s="180" t="s">
        <v>1867</v>
      </c>
      <c r="D243" s="214" t="s">
        <v>68</v>
      </c>
      <c r="E243" s="215">
        <v>83431</v>
      </c>
      <c r="F243" s="252" t="s">
        <v>1238</v>
      </c>
      <c r="G243" s="292" t="s">
        <v>2258</v>
      </c>
      <c r="H243" s="291">
        <v>240</v>
      </c>
      <c r="I243" s="270"/>
      <c r="J243" s="270"/>
      <c r="K243" s="271">
        <f>IF(H243="","",I243+J243)</f>
        <v>0</v>
      </c>
      <c r="L243" s="270">
        <f>IF(H243="","",H243*I243)</f>
        <v>0</v>
      </c>
      <c r="M243" s="270">
        <f>IF(H243="","",H243*J243)</f>
        <v>0</v>
      </c>
      <c r="N243" s="271">
        <f>IF(H243="","",H243*K243)</f>
        <v>0</v>
      </c>
      <c r="O243" s="270"/>
      <c r="P243" s="270" t="e">
        <f>IF(OR(E243="",G243=0),"",VLOOKUP(E243,#REF!,7,0)*H243)</f>
        <v>#REF!</v>
      </c>
      <c r="Q243" s="61"/>
      <c r="R243" s="63"/>
      <c r="S243" s="61"/>
      <c r="T243" s="60"/>
      <c r="U243" s="60"/>
      <c r="V243" s="60"/>
      <c r="W243" s="60"/>
      <c r="X243" s="60"/>
      <c r="Y243" s="60"/>
      <c r="Z243" s="60"/>
      <c r="AA243" s="60"/>
      <c r="AB243" s="60"/>
      <c r="AC243" s="60"/>
      <c r="AD243" s="60"/>
      <c r="AE243" s="60"/>
      <c r="AF243" s="60"/>
      <c r="AG243" s="60"/>
      <c r="AH243" s="60"/>
      <c r="AI243" s="60"/>
      <c r="AJ243" s="60"/>
      <c r="AK243" s="60"/>
      <c r="AL243" s="60"/>
      <c r="AM243" s="60"/>
      <c r="AN243" s="60"/>
      <c r="AO243" s="60"/>
      <c r="AP243" s="60"/>
      <c r="AQ243" s="60"/>
      <c r="AR243" s="60"/>
      <c r="AS243" s="60"/>
      <c r="AT243" s="60"/>
      <c r="AU243" s="60"/>
      <c r="AV243" s="60"/>
      <c r="AW243" s="60"/>
    </row>
    <row r="244" spans="1:49" s="64" customFormat="1" ht="12" x14ac:dyDescent="0.2">
      <c r="A244" s="60"/>
      <c r="B244" s="181"/>
      <c r="C244" s="180" t="s">
        <v>1867</v>
      </c>
      <c r="D244" s="214" t="s">
        <v>69</v>
      </c>
      <c r="E244" s="215">
        <v>83424</v>
      </c>
      <c r="F244" s="252" t="s">
        <v>1239</v>
      </c>
      <c r="G244" s="292" t="s">
        <v>2258</v>
      </c>
      <c r="H244" s="291">
        <v>60</v>
      </c>
      <c r="I244" s="270"/>
      <c r="J244" s="270"/>
      <c r="K244" s="271">
        <f>IF(H244="","",I244+J244)</f>
        <v>0</v>
      </c>
      <c r="L244" s="270">
        <f>IF(H244="","",H244*I244)</f>
        <v>0</v>
      </c>
      <c r="M244" s="270">
        <f>IF(H244="","",H244*J244)</f>
        <v>0</v>
      </c>
      <c r="N244" s="271">
        <f>IF(H244="","",H244*K244)</f>
        <v>0</v>
      </c>
      <c r="O244" s="270"/>
      <c r="P244" s="270" t="e">
        <f>IF(OR(E244="",G244=0),"",VLOOKUP(E244,#REF!,7,0)*H244)</f>
        <v>#REF!</v>
      </c>
      <c r="Q244" s="61"/>
      <c r="R244" s="63"/>
      <c r="S244" s="61"/>
      <c r="T244" s="60"/>
      <c r="U244" s="60"/>
      <c r="V244" s="60"/>
      <c r="W244" s="60"/>
      <c r="X244" s="60"/>
      <c r="Y244" s="60"/>
      <c r="Z244" s="60"/>
      <c r="AA244" s="60"/>
      <c r="AB244" s="60"/>
      <c r="AC244" s="60"/>
      <c r="AD244" s="60"/>
      <c r="AE244" s="60"/>
      <c r="AF244" s="60"/>
      <c r="AG244" s="60"/>
      <c r="AH244" s="60"/>
      <c r="AI244" s="60"/>
      <c r="AJ244" s="60"/>
      <c r="AK244" s="60"/>
      <c r="AL244" s="60"/>
      <c r="AM244" s="60"/>
      <c r="AN244" s="60"/>
      <c r="AO244" s="60"/>
      <c r="AP244" s="60"/>
      <c r="AQ244" s="60"/>
      <c r="AR244" s="60"/>
      <c r="AS244" s="60"/>
      <c r="AT244" s="60"/>
      <c r="AU244" s="60"/>
      <c r="AV244" s="60"/>
      <c r="AW244" s="60"/>
    </row>
    <row r="245" spans="1:49" s="64" customFormat="1" ht="12" x14ac:dyDescent="0.2">
      <c r="A245" s="60"/>
      <c r="B245" s="181"/>
      <c r="C245" s="180" t="s">
        <v>1766</v>
      </c>
      <c r="D245" s="214" t="s">
        <v>70</v>
      </c>
      <c r="E245" s="215">
        <v>90412</v>
      </c>
      <c r="F245" s="284" t="s">
        <v>1240</v>
      </c>
      <c r="G245" s="292" t="s">
        <v>2254</v>
      </c>
      <c r="H245" s="291">
        <v>5</v>
      </c>
      <c r="I245" s="270"/>
      <c r="J245" s="270"/>
      <c r="K245" s="257">
        <f>IF(H245="","",I245+J245)</f>
        <v>0</v>
      </c>
      <c r="L245" s="257">
        <f>IF(H245="","",H245*I245)</f>
        <v>0</v>
      </c>
      <c r="M245" s="257">
        <f>IF(H245="","",H245*J245)</f>
        <v>0</v>
      </c>
      <c r="N245" s="257">
        <f>IF(H245="","",H245*K245)</f>
        <v>0</v>
      </c>
      <c r="O245" s="258"/>
      <c r="P245" s="270" t="e">
        <f>IF(OR(E245="",G245=0),"",VLOOKUP(E245,#REF!,10,0)*H245)</f>
        <v>#REF!</v>
      </c>
      <c r="Q245" s="61"/>
      <c r="R245" s="63"/>
      <c r="S245" s="61"/>
      <c r="T245" s="60"/>
      <c r="U245" s="60"/>
      <c r="V245" s="60"/>
      <c r="W245" s="60"/>
      <c r="X245" s="60"/>
      <c r="Y245" s="60"/>
      <c r="Z245" s="60"/>
      <c r="AA245" s="60"/>
      <c r="AB245" s="60"/>
      <c r="AC245" s="60"/>
      <c r="AD245" s="60"/>
      <c r="AE245" s="60"/>
      <c r="AF245" s="60"/>
      <c r="AG245" s="60"/>
      <c r="AH245" s="60"/>
      <c r="AI245" s="60"/>
      <c r="AJ245" s="60"/>
      <c r="AK245" s="60"/>
      <c r="AL245" s="60"/>
      <c r="AM245" s="60"/>
      <c r="AN245" s="60"/>
      <c r="AO245" s="60"/>
      <c r="AP245" s="60"/>
      <c r="AQ245" s="60"/>
      <c r="AR245" s="60"/>
      <c r="AS245" s="60"/>
      <c r="AT245" s="60"/>
      <c r="AU245" s="60"/>
      <c r="AV245" s="60"/>
      <c r="AW245" s="60"/>
    </row>
    <row r="246" spans="1:49" s="65" customFormat="1" ht="12" x14ac:dyDescent="0.2">
      <c r="A246" s="60"/>
      <c r="B246" s="181"/>
      <c r="C246" s="180" t="s">
        <v>1867</v>
      </c>
      <c r="D246" s="214" t="s">
        <v>71</v>
      </c>
      <c r="E246" s="215">
        <v>83447</v>
      </c>
      <c r="F246" s="296" t="s">
        <v>1882</v>
      </c>
      <c r="G246" s="292" t="s">
        <v>2254</v>
      </c>
      <c r="H246" s="291">
        <v>14</v>
      </c>
      <c r="I246" s="270"/>
      <c r="J246" s="270"/>
      <c r="K246" s="271">
        <f>IF(H246="","",I246+J246)</f>
        <v>0</v>
      </c>
      <c r="L246" s="270">
        <f>IF(H246="","",H246*I246)</f>
        <v>0</v>
      </c>
      <c r="M246" s="270">
        <f>IF(H246="","",H246*J246)</f>
        <v>0</v>
      </c>
      <c r="N246" s="271">
        <f>IF(H246="","",H246*K246)</f>
        <v>0</v>
      </c>
      <c r="O246" s="270"/>
      <c r="P246" s="270" t="e">
        <f>IF(OR(E246="",G246=0),"",VLOOKUP(E246,#REF!,7,0)*H246)</f>
        <v>#REF!</v>
      </c>
      <c r="Q246" s="61"/>
      <c r="R246" s="63"/>
      <c r="S246" s="61"/>
      <c r="T246" s="60"/>
      <c r="U246" s="60"/>
      <c r="V246" s="60"/>
      <c r="W246" s="60"/>
      <c r="X246" s="60"/>
      <c r="Y246" s="60"/>
      <c r="Z246" s="60"/>
      <c r="AA246" s="60"/>
      <c r="AB246" s="60"/>
      <c r="AC246" s="60"/>
      <c r="AD246" s="60"/>
      <c r="AE246" s="60"/>
      <c r="AF246" s="60"/>
      <c r="AG246" s="60"/>
      <c r="AH246" s="60"/>
      <c r="AI246" s="60"/>
      <c r="AJ246" s="60"/>
      <c r="AK246" s="60"/>
      <c r="AL246" s="60"/>
      <c r="AM246" s="60"/>
      <c r="AN246" s="60"/>
      <c r="AO246" s="60"/>
      <c r="AP246" s="60"/>
      <c r="AQ246" s="61"/>
      <c r="AR246" s="61"/>
      <c r="AS246" s="61"/>
      <c r="AT246" s="61"/>
      <c r="AU246" s="61"/>
      <c r="AV246" s="61"/>
      <c r="AW246" s="61"/>
    </row>
    <row r="247" spans="1:49" s="64" customFormat="1" ht="12" x14ac:dyDescent="0.2">
      <c r="A247" s="60"/>
      <c r="B247" s="181"/>
      <c r="C247" s="180"/>
      <c r="D247" s="214" t="s">
        <v>72</v>
      </c>
      <c r="E247" s="215"/>
      <c r="F247" s="289" t="s">
        <v>1241</v>
      </c>
      <c r="G247" s="292"/>
      <c r="H247" s="291"/>
      <c r="I247" s="257"/>
      <c r="J247" s="257"/>
      <c r="K247" s="257"/>
      <c r="L247" s="257"/>
      <c r="M247" s="257"/>
      <c r="N247" s="257"/>
      <c r="O247" s="258"/>
      <c r="P247" s="258"/>
      <c r="Q247" s="61"/>
      <c r="R247" s="63"/>
      <c r="S247" s="61"/>
      <c r="T247" s="60"/>
      <c r="U247" s="60"/>
      <c r="V247" s="60"/>
      <c r="W247" s="60"/>
      <c r="X247" s="60"/>
      <c r="Y247" s="60"/>
      <c r="Z247" s="60"/>
      <c r="AA247" s="60"/>
      <c r="AB247" s="60"/>
      <c r="AC247" s="60"/>
      <c r="AD247" s="60"/>
      <c r="AE247" s="60"/>
      <c r="AF247" s="60"/>
      <c r="AG247" s="60"/>
      <c r="AH247" s="60"/>
      <c r="AI247" s="60"/>
      <c r="AJ247" s="60"/>
      <c r="AK247" s="60"/>
      <c r="AL247" s="60"/>
      <c r="AM247" s="60"/>
      <c r="AN247" s="60"/>
      <c r="AO247" s="60"/>
      <c r="AP247" s="60"/>
      <c r="AQ247" s="60"/>
      <c r="AR247" s="60"/>
      <c r="AS247" s="60"/>
      <c r="AT247" s="60"/>
      <c r="AU247" s="60"/>
      <c r="AV247" s="60"/>
      <c r="AW247" s="60"/>
    </row>
    <row r="248" spans="1:49" s="64" customFormat="1" ht="24" x14ac:dyDescent="0.2">
      <c r="A248" s="60"/>
      <c r="B248" s="181"/>
      <c r="C248" s="180" t="s">
        <v>1867</v>
      </c>
      <c r="D248" s="214" t="s">
        <v>73</v>
      </c>
      <c r="E248" s="215" t="s">
        <v>2215</v>
      </c>
      <c r="F248" s="294" t="s">
        <v>1242</v>
      </c>
      <c r="G248" s="292" t="s">
        <v>2254</v>
      </c>
      <c r="H248" s="291">
        <v>1</v>
      </c>
      <c r="I248" s="270"/>
      <c r="J248" s="270"/>
      <c r="K248" s="271">
        <f t="shared" ref="K248:K253" si="84">IF(H248="","",I248+J248)</f>
        <v>0</v>
      </c>
      <c r="L248" s="270">
        <f t="shared" ref="L248:L253" si="85">IF(H248="","",H248*I248)</f>
        <v>0</v>
      </c>
      <c r="M248" s="270">
        <f t="shared" ref="M248:M253" si="86">IF(H248="","",H248*J248)</f>
        <v>0</v>
      </c>
      <c r="N248" s="271">
        <f t="shared" ref="N248:N253" si="87">IF(H248="","",H248*K248)</f>
        <v>0</v>
      </c>
      <c r="O248" s="270"/>
      <c r="P248" s="270" t="e">
        <f>IF(OR(E248="",G248=0),"",VLOOKUP(E248,#REF!,7,0)*H248)</f>
        <v>#REF!</v>
      </c>
      <c r="Q248" s="61"/>
      <c r="R248" s="63"/>
      <c r="S248" s="61"/>
      <c r="T248" s="60"/>
      <c r="U248" s="60"/>
      <c r="V248" s="60"/>
      <c r="W248" s="60"/>
      <c r="X248" s="60"/>
      <c r="Y248" s="60"/>
      <c r="Z248" s="60"/>
      <c r="AA248" s="60"/>
      <c r="AB248" s="60"/>
      <c r="AC248" s="60"/>
      <c r="AD248" s="60"/>
      <c r="AE248" s="60"/>
      <c r="AF248" s="60"/>
      <c r="AG248" s="60"/>
      <c r="AH248" s="60"/>
      <c r="AI248" s="60"/>
      <c r="AJ248" s="60"/>
      <c r="AK248" s="60"/>
      <c r="AL248" s="60"/>
      <c r="AM248" s="60"/>
      <c r="AN248" s="60"/>
      <c r="AO248" s="60"/>
      <c r="AP248" s="60"/>
      <c r="AQ248" s="60"/>
      <c r="AR248" s="60"/>
      <c r="AS248" s="60"/>
      <c r="AT248" s="60"/>
      <c r="AU248" s="60"/>
      <c r="AV248" s="60"/>
      <c r="AW248" s="60"/>
    </row>
    <row r="249" spans="1:49" s="64" customFormat="1" ht="24" x14ac:dyDescent="0.2">
      <c r="A249" s="60"/>
      <c r="B249" s="181"/>
      <c r="C249" s="180" t="s">
        <v>1867</v>
      </c>
      <c r="D249" s="214" t="s">
        <v>74</v>
      </c>
      <c r="E249" s="215" t="s">
        <v>2215</v>
      </c>
      <c r="F249" s="294" t="s">
        <v>1236</v>
      </c>
      <c r="G249" s="292" t="s">
        <v>2254</v>
      </c>
      <c r="H249" s="291">
        <v>1</v>
      </c>
      <c r="I249" s="270"/>
      <c r="J249" s="270"/>
      <c r="K249" s="271">
        <f t="shared" si="84"/>
        <v>0</v>
      </c>
      <c r="L249" s="270">
        <f t="shared" si="85"/>
        <v>0</v>
      </c>
      <c r="M249" s="270">
        <f t="shared" si="86"/>
        <v>0</v>
      </c>
      <c r="N249" s="271">
        <f t="shared" si="87"/>
        <v>0</v>
      </c>
      <c r="O249" s="270"/>
      <c r="P249" s="270" t="e">
        <f>IF(OR(E249="",G249=0),"",VLOOKUP(E249,#REF!,7,0)*H249)</f>
        <v>#REF!</v>
      </c>
      <c r="Q249" s="61"/>
      <c r="R249" s="63"/>
      <c r="S249" s="61"/>
      <c r="T249" s="60"/>
      <c r="U249" s="60"/>
      <c r="V249" s="60"/>
      <c r="W249" s="60"/>
      <c r="X249" s="60"/>
      <c r="Y249" s="60"/>
      <c r="Z249" s="60"/>
      <c r="AA249" s="60"/>
      <c r="AB249" s="60"/>
      <c r="AC249" s="60"/>
      <c r="AD249" s="60"/>
      <c r="AE249" s="60"/>
      <c r="AF249" s="60"/>
      <c r="AG249" s="60"/>
      <c r="AH249" s="60"/>
      <c r="AI249" s="60"/>
      <c r="AJ249" s="60"/>
      <c r="AK249" s="60"/>
      <c r="AL249" s="60"/>
      <c r="AM249" s="60"/>
      <c r="AN249" s="60"/>
      <c r="AO249" s="60"/>
      <c r="AP249" s="60"/>
      <c r="AQ249" s="60"/>
      <c r="AR249" s="60"/>
      <c r="AS249" s="60"/>
      <c r="AT249" s="60"/>
      <c r="AU249" s="60"/>
      <c r="AV249" s="60"/>
      <c r="AW249" s="60"/>
    </row>
    <row r="250" spans="1:49" s="64" customFormat="1" ht="12" x14ac:dyDescent="0.2">
      <c r="A250" s="60"/>
      <c r="B250" s="181"/>
      <c r="C250" s="180" t="s">
        <v>1766</v>
      </c>
      <c r="D250" s="214" t="s">
        <v>75</v>
      </c>
      <c r="E250" s="215">
        <v>90141</v>
      </c>
      <c r="F250" s="252" t="s">
        <v>1737</v>
      </c>
      <c r="G250" s="292" t="s">
        <v>2254</v>
      </c>
      <c r="H250" s="291">
        <v>3</v>
      </c>
      <c r="I250" s="270"/>
      <c r="J250" s="270"/>
      <c r="K250" s="257">
        <f t="shared" si="84"/>
        <v>0</v>
      </c>
      <c r="L250" s="257">
        <f t="shared" si="85"/>
        <v>0</v>
      </c>
      <c r="M250" s="257">
        <f t="shared" si="86"/>
        <v>0</v>
      </c>
      <c r="N250" s="257">
        <f t="shared" si="87"/>
        <v>0</v>
      </c>
      <c r="O250" s="258"/>
      <c r="P250" s="270" t="e">
        <f>IF(OR(E250="",G250=0),"",VLOOKUP(E250,#REF!,10,0)*H250)</f>
        <v>#REF!</v>
      </c>
      <c r="Q250" s="61"/>
      <c r="R250" s="63"/>
      <c r="S250" s="61"/>
      <c r="T250" s="60"/>
      <c r="U250" s="60"/>
      <c r="V250" s="60"/>
      <c r="W250" s="60"/>
      <c r="X250" s="60"/>
      <c r="Y250" s="60"/>
      <c r="Z250" s="60"/>
      <c r="AA250" s="60"/>
      <c r="AB250" s="60"/>
      <c r="AC250" s="60"/>
      <c r="AD250" s="60"/>
      <c r="AE250" s="60"/>
      <c r="AF250" s="60"/>
      <c r="AG250" s="60"/>
      <c r="AH250" s="60"/>
      <c r="AI250" s="60"/>
      <c r="AJ250" s="60"/>
      <c r="AK250" s="60"/>
      <c r="AL250" s="60"/>
      <c r="AM250" s="60"/>
      <c r="AN250" s="60"/>
      <c r="AO250" s="60"/>
      <c r="AP250" s="60"/>
      <c r="AQ250" s="60"/>
      <c r="AR250" s="60"/>
      <c r="AS250" s="60"/>
      <c r="AT250" s="60"/>
      <c r="AU250" s="60"/>
      <c r="AV250" s="60"/>
      <c r="AW250" s="60"/>
    </row>
    <row r="251" spans="1:49" s="64" customFormat="1" ht="12" x14ac:dyDescent="0.2">
      <c r="A251" s="60"/>
      <c r="B251" s="181"/>
      <c r="C251" s="180" t="s">
        <v>1766</v>
      </c>
      <c r="D251" s="214" t="s">
        <v>76</v>
      </c>
      <c r="E251" s="215">
        <v>90423</v>
      </c>
      <c r="F251" s="294" t="s">
        <v>7</v>
      </c>
      <c r="G251" s="292" t="s">
        <v>2258</v>
      </c>
      <c r="H251" s="291">
        <v>144</v>
      </c>
      <c r="I251" s="270"/>
      <c r="J251" s="270"/>
      <c r="K251" s="257">
        <f t="shared" si="84"/>
        <v>0</v>
      </c>
      <c r="L251" s="257">
        <f t="shared" si="85"/>
        <v>0</v>
      </c>
      <c r="M251" s="257">
        <f t="shared" si="86"/>
        <v>0</v>
      </c>
      <c r="N251" s="257">
        <f t="shared" si="87"/>
        <v>0</v>
      </c>
      <c r="O251" s="258"/>
      <c r="P251" s="270" t="e">
        <f>IF(OR(E251="",G251=0),"",VLOOKUP(E251,#REF!,10,0)*H251)</f>
        <v>#REF!</v>
      </c>
      <c r="Q251" s="61"/>
      <c r="R251" s="63"/>
      <c r="S251" s="61"/>
      <c r="T251" s="60"/>
      <c r="U251" s="60"/>
      <c r="V251" s="60"/>
      <c r="W251" s="60"/>
      <c r="X251" s="60"/>
      <c r="Y251" s="60"/>
      <c r="Z251" s="60"/>
      <c r="AA251" s="60"/>
      <c r="AB251" s="60"/>
      <c r="AC251" s="60"/>
      <c r="AD251" s="60"/>
      <c r="AE251" s="60"/>
      <c r="AF251" s="60"/>
      <c r="AG251" s="60"/>
      <c r="AH251" s="60"/>
      <c r="AI251" s="60"/>
      <c r="AJ251" s="60"/>
      <c r="AK251" s="60"/>
      <c r="AL251" s="60"/>
      <c r="AM251" s="60"/>
      <c r="AN251" s="60"/>
      <c r="AO251" s="60"/>
      <c r="AP251" s="60"/>
      <c r="AQ251" s="60"/>
      <c r="AR251" s="60"/>
      <c r="AS251" s="60"/>
      <c r="AT251" s="60"/>
      <c r="AU251" s="60"/>
      <c r="AV251" s="60"/>
      <c r="AW251" s="60"/>
    </row>
    <row r="252" spans="1:49" s="64" customFormat="1" ht="12" x14ac:dyDescent="0.2">
      <c r="A252" s="60"/>
      <c r="B252" s="181"/>
      <c r="C252" s="180" t="s">
        <v>1766</v>
      </c>
      <c r="D252" s="214" t="s">
        <v>77</v>
      </c>
      <c r="E252" s="215">
        <v>90452</v>
      </c>
      <c r="F252" s="280" t="s">
        <v>10</v>
      </c>
      <c r="G252" s="292" t="s">
        <v>2254</v>
      </c>
      <c r="H252" s="291">
        <v>4</v>
      </c>
      <c r="I252" s="270"/>
      <c r="J252" s="270"/>
      <c r="K252" s="257">
        <f t="shared" si="84"/>
        <v>0</v>
      </c>
      <c r="L252" s="257">
        <f t="shared" si="85"/>
        <v>0</v>
      </c>
      <c r="M252" s="257">
        <f t="shared" si="86"/>
        <v>0</v>
      </c>
      <c r="N252" s="257">
        <f t="shared" si="87"/>
        <v>0</v>
      </c>
      <c r="O252" s="258"/>
      <c r="P252" s="270" t="e">
        <f>IF(OR(E252="",G252=0),"",VLOOKUP(E252,#REF!,10,0)*H252)</f>
        <v>#REF!</v>
      </c>
      <c r="Q252" s="61"/>
      <c r="R252" s="63"/>
      <c r="S252" s="61"/>
      <c r="T252" s="60"/>
      <c r="U252" s="60"/>
      <c r="V252" s="60"/>
      <c r="W252" s="60"/>
      <c r="X252" s="60"/>
      <c r="Y252" s="60"/>
      <c r="Z252" s="60"/>
      <c r="AA252" s="60"/>
      <c r="AB252" s="60"/>
      <c r="AC252" s="60"/>
      <c r="AD252" s="60"/>
      <c r="AE252" s="60"/>
      <c r="AF252" s="60"/>
      <c r="AG252" s="60"/>
      <c r="AH252" s="60"/>
      <c r="AI252" s="60"/>
      <c r="AJ252" s="60"/>
      <c r="AK252" s="60"/>
      <c r="AL252" s="60"/>
      <c r="AM252" s="60"/>
      <c r="AN252" s="60"/>
      <c r="AO252" s="60"/>
      <c r="AP252" s="60"/>
      <c r="AQ252" s="60"/>
      <c r="AR252" s="60"/>
      <c r="AS252" s="60"/>
      <c r="AT252" s="60"/>
      <c r="AU252" s="60"/>
      <c r="AV252" s="60"/>
      <c r="AW252" s="60"/>
    </row>
    <row r="253" spans="1:49" s="64" customFormat="1" ht="12" x14ac:dyDescent="0.2">
      <c r="A253" s="60"/>
      <c r="B253" s="181"/>
      <c r="C253" s="180" t="s">
        <v>1766</v>
      </c>
      <c r="D253" s="214" t="s">
        <v>78</v>
      </c>
      <c r="E253" s="215">
        <v>90407</v>
      </c>
      <c r="F253" s="294" t="s">
        <v>1243</v>
      </c>
      <c r="G253" s="285" t="s">
        <v>2083</v>
      </c>
      <c r="H253" s="291">
        <v>4</v>
      </c>
      <c r="I253" s="270"/>
      <c r="J253" s="270"/>
      <c r="K253" s="257">
        <f t="shared" si="84"/>
        <v>0</v>
      </c>
      <c r="L253" s="257">
        <f t="shared" si="85"/>
        <v>0</v>
      </c>
      <c r="M253" s="257">
        <f t="shared" si="86"/>
        <v>0</v>
      </c>
      <c r="N253" s="257">
        <f t="shared" si="87"/>
        <v>0</v>
      </c>
      <c r="O253" s="258"/>
      <c r="P253" s="270" t="e">
        <f>IF(OR(E253="",G253=0),"",VLOOKUP(E253,#REF!,10,0)*H253)</f>
        <v>#REF!</v>
      </c>
      <c r="Q253" s="61"/>
      <c r="R253" s="63"/>
      <c r="S253" s="61"/>
      <c r="T253" s="60"/>
      <c r="U253" s="60"/>
      <c r="V253" s="60"/>
      <c r="W253" s="60"/>
      <c r="X253" s="60"/>
      <c r="Y253" s="60"/>
      <c r="Z253" s="60"/>
      <c r="AA253" s="60"/>
      <c r="AB253" s="60"/>
      <c r="AC253" s="60"/>
      <c r="AD253" s="60"/>
      <c r="AE253" s="60"/>
      <c r="AF253" s="60"/>
      <c r="AG253" s="60"/>
      <c r="AH253" s="60"/>
      <c r="AI253" s="60"/>
      <c r="AJ253" s="60"/>
      <c r="AK253" s="60"/>
      <c r="AL253" s="60"/>
      <c r="AM253" s="60"/>
      <c r="AN253" s="60"/>
      <c r="AO253" s="60"/>
      <c r="AP253" s="60"/>
      <c r="AQ253" s="60"/>
      <c r="AR253" s="60"/>
      <c r="AS253" s="60"/>
      <c r="AT253" s="60"/>
      <c r="AU253" s="60"/>
      <c r="AV253" s="60"/>
      <c r="AW253" s="60"/>
    </row>
    <row r="254" spans="1:49" s="64" customFormat="1" ht="12" x14ac:dyDescent="0.2">
      <c r="A254" s="60"/>
      <c r="B254" s="181"/>
      <c r="C254" s="180" t="s">
        <v>1867</v>
      </c>
      <c r="D254" s="214" t="s">
        <v>79</v>
      </c>
      <c r="E254" s="215">
        <v>83422</v>
      </c>
      <c r="F254" s="252" t="s">
        <v>1244</v>
      </c>
      <c r="G254" s="292" t="s">
        <v>2258</v>
      </c>
      <c r="H254" s="291">
        <v>288</v>
      </c>
      <c r="I254" s="270"/>
      <c r="J254" s="270"/>
      <c r="K254" s="271">
        <f>IF(H254="","",I254+J254)</f>
        <v>0</v>
      </c>
      <c r="L254" s="270">
        <f>IF(H254="","",H254*I254)</f>
        <v>0</v>
      </c>
      <c r="M254" s="270">
        <f>IF(H254="","",H254*J254)</f>
        <v>0</v>
      </c>
      <c r="N254" s="271">
        <f>IF(H254="","",H254*K254)</f>
        <v>0</v>
      </c>
      <c r="O254" s="270"/>
      <c r="P254" s="270" t="e">
        <f>IF(OR(E254="",G254=0),"",VLOOKUP(E254,#REF!,7,0)*H254)</f>
        <v>#REF!</v>
      </c>
      <c r="Q254" s="61"/>
      <c r="R254" s="63"/>
      <c r="S254" s="61"/>
      <c r="T254" s="60"/>
      <c r="U254" s="60"/>
      <c r="V254" s="60"/>
      <c r="W254" s="60"/>
      <c r="X254" s="60"/>
      <c r="Y254" s="60"/>
      <c r="Z254" s="60"/>
      <c r="AA254" s="60"/>
      <c r="AB254" s="60"/>
      <c r="AC254" s="60"/>
      <c r="AD254" s="60"/>
      <c r="AE254" s="60"/>
      <c r="AF254" s="60"/>
      <c r="AG254" s="60"/>
      <c r="AH254" s="60"/>
      <c r="AI254" s="60"/>
      <c r="AJ254" s="60"/>
      <c r="AK254" s="60"/>
      <c r="AL254" s="60"/>
      <c r="AM254" s="60"/>
      <c r="AN254" s="60"/>
      <c r="AO254" s="60"/>
      <c r="AP254" s="60"/>
      <c r="AQ254" s="60"/>
      <c r="AR254" s="60"/>
      <c r="AS254" s="60"/>
      <c r="AT254" s="60"/>
      <c r="AU254" s="60"/>
      <c r="AV254" s="60"/>
      <c r="AW254" s="60"/>
    </row>
    <row r="255" spans="1:49" s="64" customFormat="1" ht="12" x14ac:dyDescent="0.2">
      <c r="A255" s="60"/>
      <c r="B255" s="181"/>
      <c r="C255" s="180" t="s">
        <v>1867</v>
      </c>
      <c r="D255" s="214" t="s">
        <v>80</v>
      </c>
      <c r="E255" s="215">
        <v>83421</v>
      </c>
      <c r="F255" s="252" t="s">
        <v>1245</v>
      </c>
      <c r="G255" s="292" t="s">
        <v>2258</v>
      </c>
      <c r="H255" s="291">
        <v>72</v>
      </c>
      <c r="I255" s="270"/>
      <c r="J255" s="270"/>
      <c r="K255" s="271">
        <f>IF(H255="","",I255+J255)</f>
        <v>0</v>
      </c>
      <c r="L255" s="270">
        <f>IF(H255="","",H255*I255)</f>
        <v>0</v>
      </c>
      <c r="M255" s="270">
        <f>IF(H255="","",H255*J255)</f>
        <v>0</v>
      </c>
      <c r="N255" s="271">
        <f>IF(H255="","",H255*K255)</f>
        <v>0</v>
      </c>
      <c r="O255" s="270"/>
      <c r="P255" s="270" t="e">
        <f>IF(OR(E255="",G255=0),"",VLOOKUP(E255,#REF!,7,0)*H255)</f>
        <v>#REF!</v>
      </c>
      <c r="Q255" s="61"/>
      <c r="R255" s="63"/>
      <c r="S255" s="61"/>
      <c r="T255" s="60"/>
      <c r="U255" s="60"/>
      <c r="V255" s="60"/>
      <c r="W255" s="60"/>
      <c r="X255" s="60"/>
      <c r="Y255" s="60"/>
      <c r="Z255" s="60"/>
      <c r="AA255" s="60"/>
      <c r="AB255" s="60"/>
      <c r="AC255" s="60"/>
      <c r="AD255" s="60"/>
      <c r="AE255" s="60"/>
      <c r="AF255" s="60"/>
      <c r="AG255" s="60"/>
      <c r="AH255" s="60"/>
      <c r="AI255" s="60"/>
      <c r="AJ255" s="60"/>
      <c r="AK255" s="60"/>
      <c r="AL255" s="60"/>
      <c r="AM255" s="60"/>
      <c r="AN255" s="60"/>
      <c r="AO255" s="60"/>
      <c r="AP255" s="60"/>
      <c r="AQ255" s="60"/>
      <c r="AR255" s="60"/>
      <c r="AS255" s="60"/>
      <c r="AT255" s="60"/>
      <c r="AU255" s="60"/>
      <c r="AV255" s="60"/>
      <c r="AW255" s="60"/>
    </row>
    <row r="256" spans="1:49" s="64" customFormat="1" ht="12" x14ac:dyDescent="0.2">
      <c r="A256" s="60"/>
      <c r="B256" s="181"/>
      <c r="C256" s="180"/>
      <c r="D256" s="214" t="s">
        <v>81</v>
      </c>
      <c r="E256" s="215"/>
      <c r="F256" s="289" t="s">
        <v>1246</v>
      </c>
      <c r="G256" s="292"/>
      <c r="H256" s="291"/>
      <c r="I256" s="257"/>
      <c r="J256" s="257"/>
      <c r="K256" s="257"/>
      <c r="L256" s="257"/>
      <c r="M256" s="257"/>
      <c r="N256" s="257"/>
      <c r="O256" s="258"/>
      <c r="P256" s="258"/>
      <c r="Q256" s="61"/>
      <c r="R256" s="63"/>
      <c r="S256" s="61"/>
      <c r="T256" s="60"/>
      <c r="U256" s="60"/>
      <c r="V256" s="60"/>
      <c r="W256" s="60"/>
      <c r="X256" s="60"/>
      <c r="Y256" s="60"/>
      <c r="Z256" s="60"/>
      <c r="AA256" s="60"/>
      <c r="AB256" s="60"/>
      <c r="AC256" s="60"/>
      <c r="AD256" s="60"/>
      <c r="AE256" s="60"/>
      <c r="AF256" s="60"/>
      <c r="AG256" s="60"/>
      <c r="AH256" s="60"/>
      <c r="AI256" s="60"/>
      <c r="AJ256" s="60"/>
      <c r="AK256" s="60"/>
      <c r="AL256" s="60"/>
      <c r="AM256" s="60"/>
      <c r="AN256" s="60"/>
      <c r="AO256" s="60"/>
      <c r="AP256" s="60"/>
      <c r="AQ256" s="60"/>
      <c r="AR256" s="60"/>
      <c r="AS256" s="60"/>
      <c r="AT256" s="60"/>
      <c r="AU256" s="60"/>
      <c r="AV256" s="60"/>
      <c r="AW256" s="60"/>
    </row>
    <row r="257" spans="1:49" s="64" customFormat="1" ht="24" x14ac:dyDescent="0.2">
      <c r="A257" s="60"/>
      <c r="B257" s="181"/>
      <c r="C257" s="180" t="s">
        <v>1867</v>
      </c>
      <c r="D257" s="214" t="s">
        <v>82</v>
      </c>
      <c r="E257" s="215" t="s">
        <v>2215</v>
      </c>
      <c r="F257" s="294" t="s">
        <v>1242</v>
      </c>
      <c r="G257" s="292" t="s">
        <v>2254</v>
      </c>
      <c r="H257" s="291">
        <v>1</v>
      </c>
      <c r="I257" s="270"/>
      <c r="J257" s="270"/>
      <c r="K257" s="271">
        <f t="shared" ref="K257:K262" si="88">IF(H257="","",I257+J257)</f>
        <v>0</v>
      </c>
      <c r="L257" s="270">
        <f t="shared" ref="L257:L262" si="89">IF(H257="","",H257*I257)</f>
        <v>0</v>
      </c>
      <c r="M257" s="270">
        <f t="shared" ref="M257:M262" si="90">IF(H257="","",H257*J257)</f>
        <v>0</v>
      </c>
      <c r="N257" s="271">
        <f t="shared" ref="N257:N262" si="91">IF(H257="","",H257*K257)</f>
        <v>0</v>
      </c>
      <c r="O257" s="270"/>
      <c r="P257" s="270" t="e">
        <f>IF(OR(E257="",G257=0),"",VLOOKUP(E257,#REF!,7,0)*H257)</f>
        <v>#REF!</v>
      </c>
      <c r="Q257" s="61"/>
      <c r="R257" s="63"/>
      <c r="S257" s="61"/>
      <c r="T257" s="60"/>
      <c r="U257" s="60"/>
      <c r="V257" s="60"/>
      <c r="W257" s="60"/>
      <c r="X257" s="60"/>
      <c r="Y257" s="60"/>
      <c r="Z257" s="60"/>
      <c r="AA257" s="60"/>
      <c r="AB257" s="60"/>
      <c r="AC257" s="60"/>
      <c r="AD257" s="60"/>
      <c r="AE257" s="60"/>
      <c r="AF257" s="60"/>
      <c r="AG257" s="60"/>
      <c r="AH257" s="60"/>
      <c r="AI257" s="60"/>
      <c r="AJ257" s="60"/>
      <c r="AK257" s="60"/>
      <c r="AL257" s="60"/>
      <c r="AM257" s="60"/>
      <c r="AN257" s="60"/>
      <c r="AO257" s="60"/>
      <c r="AP257" s="60"/>
      <c r="AQ257" s="60"/>
      <c r="AR257" s="60"/>
      <c r="AS257" s="60"/>
      <c r="AT257" s="60"/>
      <c r="AU257" s="60"/>
      <c r="AV257" s="60"/>
      <c r="AW257" s="60"/>
    </row>
    <row r="258" spans="1:49" s="64" customFormat="1" ht="24" x14ac:dyDescent="0.2">
      <c r="A258" s="60"/>
      <c r="B258" s="181"/>
      <c r="C258" s="180" t="s">
        <v>1867</v>
      </c>
      <c r="D258" s="214" t="s">
        <v>83</v>
      </c>
      <c r="E258" s="215" t="s">
        <v>2215</v>
      </c>
      <c r="F258" s="294" t="s">
        <v>1236</v>
      </c>
      <c r="G258" s="292" t="s">
        <v>2254</v>
      </c>
      <c r="H258" s="291">
        <v>1</v>
      </c>
      <c r="I258" s="270"/>
      <c r="J258" s="270"/>
      <c r="K258" s="271">
        <f t="shared" si="88"/>
        <v>0</v>
      </c>
      <c r="L258" s="270">
        <f t="shared" si="89"/>
        <v>0</v>
      </c>
      <c r="M258" s="270">
        <f t="shared" si="90"/>
        <v>0</v>
      </c>
      <c r="N258" s="271">
        <f t="shared" si="91"/>
        <v>0</v>
      </c>
      <c r="O258" s="270"/>
      <c r="P258" s="270" t="e">
        <f>IF(OR(E258="",G258=0),"",VLOOKUP(E258,#REF!,7,0)*H258)</f>
        <v>#REF!</v>
      </c>
      <c r="Q258" s="61"/>
      <c r="R258" s="63"/>
      <c r="S258" s="61"/>
      <c r="T258" s="60"/>
      <c r="U258" s="60"/>
      <c r="V258" s="60"/>
      <c r="W258" s="60"/>
      <c r="X258" s="60"/>
      <c r="Y258" s="60"/>
      <c r="Z258" s="60"/>
      <c r="AA258" s="60"/>
      <c r="AB258" s="60"/>
      <c r="AC258" s="60"/>
      <c r="AD258" s="60"/>
      <c r="AE258" s="60"/>
      <c r="AF258" s="60"/>
      <c r="AG258" s="60"/>
      <c r="AH258" s="60"/>
      <c r="AI258" s="60"/>
      <c r="AJ258" s="60"/>
      <c r="AK258" s="60"/>
      <c r="AL258" s="60"/>
      <c r="AM258" s="60"/>
      <c r="AN258" s="60"/>
      <c r="AO258" s="60"/>
      <c r="AP258" s="60"/>
      <c r="AQ258" s="60"/>
      <c r="AR258" s="60"/>
      <c r="AS258" s="60"/>
      <c r="AT258" s="60"/>
      <c r="AU258" s="60"/>
      <c r="AV258" s="60"/>
      <c r="AW258" s="60"/>
    </row>
    <row r="259" spans="1:49" s="64" customFormat="1" ht="12" x14ac:dyDescent="0.2">
      <c r="A259" s="60"/>
      <c r="B259" s="181"/>
      <c r="C259" s="180" t="s">
        <v>1766</v>
      </c>
      <c r="D259" s="214" t="s">
        <v>84</v>
      </c>
      <c r="E259" s="215">
        <v>90141</v>
      </c>
      <c r="F259" s="252" t="s">
        <v>1737</v>
      </c>
      <c r="G259" s="292" t="s">
        <v>2254</v>
      </c>
      <c r="H259" s="291">
        <v>3</v>
      </c>
      <c r="I259" s="270"/>
      <c r="J259" s="270"/>
      <c r="K259" s="257">
        <f t="shared" si="88"/>
        <v>0</v>
      </c>
      <c r="L259" s="257">
        <f t="shared" si="89"/>
        <v>0</v>
      </c>
      <c r="M259" s="257">
        <f t="shared" si="90"/>
        <v>0</v>
      </c>
      <c r="N259" s="257">
        <f t="shared" si="91"/>
        <v>0</v>
      </c>
      <c r="O259" s="258"/>
      <c r="P259" s="270" t="e">
        <f>IF(OR(E259="",G259=0),"",VLOOKUP(E259,#REF!,10,0)*H259)</f>
        <v>#REF!</v>
      </c>
      <c r="Q259" s="61"/>
      <c r="R259" s="63"/>
      <c r="S259" s="61"/>
      <c r="T259" s="60"/>
      <c r="U259" s="60"/>
      <c r="V259" s="60"/>
      <c r="W259" s="60"/>
      <c r="X259" s="60"/>
      <c r="Y259" s="60"/>
      <c r="Z259" s="60"/>
      <c r="AA259" s="60"/>
      <c r="AB259" s="60"/>
      <c r="AC259" s="60"/>
      <c r="AD259" s="60"/>
      <c r="AE259" s="60"/>
      <c r="AF259" s="60"/>
      <c r="AG259" s="60"/>
      <c r="AH259" s="60"/>
      <c r="AI259" s="60"/>
      <c r="AJ259" s="60"/>
      <c r="AK259" s="60"/>
      <c r="AL259" s="60"/>
      <c r="AM259" s="60"/>
      <c r="AN259" s="60"/>
      <c r="AO259" s="60"/>
      <c r="AP259" s="60"/>
      <c r="AQ259" s="60"/>
      <c r="AR259" s="60"/>
      <c r="AS259" s="60"/>
      <c r="AT259" s="60"/>
      <c r="AU259" s="60"/>
      <c r="AV259" s="60"/>
      <c r="AW259" s="60"/>
    </row>
    <row r="260" spans="1:49" s="64" customFormat="1" ht="12" x14ac:dyDescent="0.2">
      <c r="A260" s="60"/>
      <c r="B260" s="181"/>
      <c r="C260" s="180" t="s">
        <v>1766</v>
      </c>
      <c r="D260" s="214" t="s">
        <v>85</v>
      </c>
      <c r="E260" s="215">
        <v>90423</v>
      </c>
      <c r="F260" s="294" t="s">
        <v>7</v>
      </c>
      <c r="G260" s="292" t="s">
        <v>2258</v>
      </c>
      <c r="H260" s="291">
        <v>144</v>
      </c>
      <c r="I260" s="270"/>
      <c r="J260" s="270"/>
      <c r="K260" s="257">
        <f t="shared" si="88"/>
        <v>0</v>
      </c>
      <c r="L260" s="257">
        <f t="shared" si="89"/>
        <v>0</v>
      </c>
      <c r="M260" s="257">
        <f t="shared" si="90"/>
        <v>0</v>
      </c>
      <c r="N260" s="257">
        <f t="shared" si="91"/>
        <v>0</v>
      </c>
      <c r="O260" s="258"/>
      <c r="P260" s="270" t="e">
        <f>IF(OR(E260="",G260=0),"",VLOOKUP(E260,#REF!,10,0)*H260)</f>
        <v>#REF!</v>
      </c>
      <c r="Q260" s="61"/>
      <c r="R260" s="63"/>
      <c r="S260" s="61"/>
      <c r="T260" s="60"/>
      <c r="U260" s="60"/>
      <c r="V260" s="60"/>
      <c r="W260" s="60"/>
      <c r="X260" s="60"/>
      <c r="Y260" s="60"/>
      <c r="Z260" s="60"/>
      <c r="AA260" s="60"/>
      <c r="AB260" s="60"/>
      <c r="AC260" s="60"/>
      <c r="AD260" s="60"/>
      <c r="AE260" s="60"/>
      <c r="AF260" s="60"/>
      <c r="AG260" s="60"/>
      <c r="AH260" s="60"/>
      <c r="AI260" s="60"/>
      <c r="AJ260" s="60"/>
      <c r="AK260" s="60"/>
      <c r="AL260" s="60"/>
      <c r="AM260" s="60"/>
      <c r="AN260" s="60"/>
      <c r="AO260" s="60"/>
      <c r="AP260" s="60"/>
      <c r="AQ260" s="60"/>
      <c r="AR260" s="60"/>
      <c r="AS260" s="60"/>
      <c r="AT260" s="60"/>
      <c r="AU260" s="60"/>
      <c r="AV260" s="60"/>
      <c r="AW260" s="60"/>
    </row>
    <row r="261" spans="1:49" s="64" customFormat="1" ht="12" x14ac:dyDescent="0.2">
      <c r="A261" s="60"/>
      <c r="B261" s="181"/>
      <c r="C261" s="180" t="s">
        <v>1766</v>
      </c>
      <c r="D261" s="214" t="s">
        <v>86</v>
      </c>
      <c r="E261" s="215">
        <v>90452</v>
      </c>
      <c r="F261" s="280" t="s">
        <v>10</v>
      </c>
      <c r="G261" s="292" t="s">
        <v>2254</v>
      </c>
      <c r="H261" s="291">
        <v>4</v>
      </c>
      <c r="I261" s="270"/>
      <c r="J261" s="270"/>
      <c r="K261" s="257">
        <f t="shared" si="88"/>
        <v>0</v>
      </c>
      <c r="L261" s="257">
        <f t="shared" si="89"/>
        <v>0</v>
      </c>
      <c r="M261" s="257">
        <f t="shared" si="90"/>
        <v>0</v>
      </c>
      <c r="N261" s="257">
        <f t="shared" si="91"/>
        <v>0</v>
      </c>
      <c r="O261" s="258"/>
      <c r="P261" s="270" t="e">
        <f>IF(OR(E261="",G261=0),"",VLOOKUP(E261,#REF!,10,0)*H261)</f>
        <v>#REF!</v>
      </c>
      <c r="Q261" s="61"/>
      <c r="R261" s="63"/>
      <c r="S261" s="61"/>
      <c r="T261" s="60"/>
      <c r="U261" s="60"/>
      <c r="V261" s="60"/>
      <c r="W261" s="60"/>
      <c r="X261" s="60"/>
      <c r="Y261" s="60"/>
      <c r="Z261" s="60"/>
      <c r="AA261" s="60"/>
      <c r="AB261" s="60"/>
      <c r="AC261" s="60"/>
      <c r="AD261" s="60"/>
      <c r="AE261" s="60"/>
      <c r="AF261" s="60"/>
      <c r="AG261" s="60"/>
      <c r="AH261" s="60"/>
      <c r="AI261" s="60"/>
      <c r="AJ261" s="60"/>
      <c r="AK261" s="60"/>
      <c r="AL261" s="60"/>
      <c r="AM261" s="60"/>
      <c r="AN261" s="60"/>
      <c r="AO261" s="60"/>
      <c r="AP261" s="60"/>
      <c r="AQ261" s="60"/>
      <c r="AR261" s="60"/>
      <c r="AS261" s="60"/>
      <c r="AT261" s="60"/>
      <c r="AU261" s="60"/>
      <c r="AV261" s="60"/>
      <c r="AW261" s="60"/>
    </row>
    <row r="262" spans="1:49" s="64" customFormat="1" ht="12" x14ac:dyDescent="0.2">
      <c r="A262" s="60"/>
      <c r="B262" s="181"/>
      <c r="C262" s="180" t="s">
        <v>1766</v>
      </c>
      <c r="D262" s="214" t="s">
        <v>87</v>
      </c>
      <c r="E262" s="215">
        <v>90407</v>
      </c>
      <c r="F262" s="294" t="s">
        <v>1243</v>
      </c>
      <c r="G262" s="285" t="s">
        <v>2083</v>
      </c>
      <c r="H262" s="291">
        <v>4</v>
      </c>
      <c r="I262" s="270"/>
      <c r="J262" s="270"/>
      <c r="K262" s="257">
        <f t="shared" si="88"/>
        <v>0</v>
      </c>
      <c r="L262" s="257">
        <f t="shared" si="89"/>
        <v>0</v>
      </c>
      <c r="M262" s="257">
        <f t="shared" si="90"/>
        <v>0</v>
      </c>
      <c r="N262" s="257">
        <f t="shared" si="91"/>
        <v>0</v>
      </c>
      <c r="O262" s="258"/>
      <c r="P262" s="270" t="e">
        <f>IF(OR(E262="",G262=0),"",VLOOKUP(E262,#REF!,10,0)*H262)</f>
        <v>#REF!</v>
      </c>
      <c r="Q262" s="61"/>
      <c r="R262" s="63"/>
      <c r="S262" s="61"/>
      <c r="T262" s="60"/>
      <c r="U262" s="60"/>
      <c r="V262" s="60"/>
      <c r="W262" s="60"/>
      <c r="X262" s="60"/>
      <c r="Y262" s="60"/>
      <c r="Z262" s="60"/>
      <c r="AA262" s="60"/>
      <c r="AB262" s="60"/>
      <c r="AC262" s="60"/>
      <c r="AD262" s="60"/>
      <c r="AE262" s="60"/>
      <c r="AF262" s="60"/>
      <c r="AG262" s="60"/>
      <c r="AH262" s="60"/>
      <c r="AI262" s="60"/>
      <c r="AJ262" s="60"/>
      <c r="AK262" s="60"/>
      <c r="AL262" s="60"/>
      <c r="AM262" s="60"/>
      <c r="AN262" s="60"/>
      <c r="AO262" s="60"/>
      <c r="AP262" s="60"/>
      <c r="AQ262" s="60"/>
      <c r="AR262" s="60"/>
      <c r="AS262" s="60"/>
      <c r="AT262" s="60"/>
      <c r="AU262" s="60"/>
      <c r="AV262" s="60"/>
      <c r="AW262" s="60"/>
    </row>
    <row r="263" spans="1:49" s="64" customFormat="1" ht="12" x14ac:dyDescent="0.2">
      <c r="A263" s="60"/>
      <c r="B263" s="181"/>
      <c r="C263" s="180" t="s">
        <v>1867</v>
      </c>
      <c r="D263" s="214" t="s">
        <v>88</v>
      </c>
      <c r="E263" s="215">
        <v>83422</v>
      </c>
      <c r="F263" s="252" t="s">
        <v>1244</v>
      </c>
      <c r="G263" s="292" t="s">
        <v>2258</v>
      </c>
      <c r="H263" s="291">
        <v>288</v>
      </c>
      <c r="I263" s="270"/>
      <c r="J263" s="270"/>
      <c r="K263" s="271">
        <f>IF(H263="","",I263+J263)</f>
        <v>0</v>
      </c>
      <c r="L263" s="270">
        <f>IF(H263="","",H263*I263)</f>
        <v>0</v>
      </c>
      <c r="M263" s="270">
        <f>IF(H263="","",H263*J263)</f>
        <v>0</v>
      </c>
      <c r="N263" s="271">
        <f>IF(H263="","",H263*K263)</f>
        <v>0</v>
      </c>
      <c r="O263" s="270"/>
      <c r="P263" s="270" t="e">
        <f>IF(OR(E263="",G263=0),"",VLOOKUP(E263,#REF!,7,0)*H263)</f>
        <v>#REF!</v>
      </c>
      <c r="Q263" s="61"/>
      <c r="R263" s="63"/>
      <c r="S263" s="61"/>
      <c r="T263" s="60"/>
      <c r="U263" s="60"/>
      <c r="V263" s="60"/>
      <c r="W263" s="60"/>
      <c r="X263" s="60"/>
      <c r="Y263" s="60"/>
      <c r="Z263" s="60"/>
      <c r="AA263" s="60"/>
      <c r="AB263" s="60"/>
      <c r="AC263" s="60"/>
      <c r="AD263" s="60"/>
      <c r="AE263" s="60"/>
      <c r="AF263" s="60"/>
      <c r="AG263" s="60"/>
      <c r="AH263" s="60"/>
      <c r="AI263" s="60"/>
      <c r="AJ263" s="60"/>
      <c r="AK263" s="60"/>
      <c r="AL263" s="60"/>
      <c r="AM263" s="60"/>
      <c r="AN263" s="60"/>
      <c r="AO263" s="60"/>
      <c r="AP263" s="60"/>
      <c r="AQ263" s="60"/>
      <c r="AR263" s="60"/>
      <c r="AS263" s="60"/>
      <c r="AT263" s="60"/>
      <c r="AU263" s="60"/>
      <c r="AV263" s="60"/>
      <c r="AW263" s="60"/>
    </row>
    <row r="264" spans="1:49" s="64" customFormat="1" ht="12" x14ac:dyDescent="0.2">
      <c r="A264" s="60"/>
      <c r="B264" s="181"/>
      <c r="C264" s="180" t="s">
        <v>1867</v>
      </c>
      <c r="D264" s="214" t="s">
        <v>89</v>
      </c>
      <c r="E264" s="215">
        <v>83421</v>
      </c>
      <c r="F264" s="252" t="s">
        <v>1245</v>
      </c>
      <c r="G264" s="292" t="s">
        <v>2258</v>
      </c>
      <c r="H264" s="291">
        <v>72</v>
      </c>
      <c r="I264" s="270"/>
      <c r="J264" s="270"/>
      <c r="K264" s="271">
        <f>IF(H264="","",I264+J264)</f>
        <v>0</v>
      </c>
      <c r="L264" s="270">
        <f>IF(H264="","",H264*I264)</f>
        <v>0</v>
      </c>
      <c r="M264" s="270">
        <f>IF(H264="","",H264*J264)</f>
        <v>0</v>
      </c>
      <c r="N264" s="271">
        <f>IF(H264="","",H264*K264)</f>
        <v>0</v>
      </c>
      <c r="O264" s="270"/>
      <c r="P264" s="270" t="e">
        <f>IF(OR(E264="",G264=0),"",VLOOKUP(E264,#REF!,7,0)*H264)</f>
        <v>#REF!</v>
      </c>
      <c r="Q264" s="61"/>
      <c r="R264" s="63"/>
      <c r="S264" s="61"/>
      <c r="T264" s="60"/>
      <c r="U264" s="60"/>
      <c r="V264" s="60"/>
      <c r="W264" s="60"/>
      <c r="X264" s="60"/>
      <c r="Y264" s="60"/>
      <c r="Z264" s="60"/>
      <c r="AA264" s="60"/>
      <c r="AB264" s="60"/>
      <c r="AC264" s="60"/>
      <c r="AD264" s="60"/>
      <c r="AE264" s="60"/>
      <c r="AF264" s="60"/>
      <c r="AG264" s="60"/>
      <c r="AH264" s="60"/>
      <c r="AI264" s="60"/>
      <c r="AJ264" s="60"/>
      <c r="AK264" s="60"/>
      <c r="AL264" s="60"/>
      <c r="AM264" s="60"/>
      <c r="AN264" s="60"/>
      <c r="AO264" s="60"/>
      <c r="AP264" s="60"/>
      <c r="AQ264" s="60"/>
      <c r="AR264" s="60"/>
      <c r="AS264" s="60"/>
      <c r="AT264" s="60"/>
      <c r="AU264" s="60"/>
      <c r="AV264" s="60"/>
      <c r="AW264" s="60"/>
    </row>
    <row r="265" spans="1:49" s="64" customFormat="1" ht="12" x14ac:dyDescent="0.2">
      <c r="A265" s="60"/>
      <c r="B265" s="181"/>
      <c r="C265" s="180"/>
      <c r="D265" s="214" t="s">
        <v>90</v>
      </c>
      <c r="E265" s="215"/>
      <c r="F265" s="289" t="s">
        <v>1247</v>
      </c>
      <c r="G265" s="292"/>
      <c r="H265" s="291"/>
      <c r="I265" s="257"/>
      <c r="J265" s="257"/>
      <c r="K265" s="257"/>
      <c r="L265" s="257"/>
      <c r="M265" s="257"/>
      <c r="N265" s="257"/>
      <c r="O265" s="258"/>
      <c r="P265" s="258"/>
      <c r="Q265" s="61"/>
      <c r="R265" s="63"/>
      <c r="S265" s="61"/>
      <c r="T265" s="60"/>
      <c r="U265" s="60"/>
      <c r="V265" s="60"/>
      <c r="W265" s="60"/>
      <c r="X265" s="60"/>
      <c r="Y265" s="60"/>
      <c r="Z265" s="60"/>
      <c r="AA265" s="60"/>
      <c r="AB265" s="60"/>
      <c r="AC265" s="60"/>
      <c r="AD265" s="60"/>
      <c r="AE265" s="60"/>
      <c r="AF265" s="60"/>
      <c r="AG265" s="60"/>
      <c r="AH265" s="60"/>
      <c r="AI265" s="60"/>
      <c r="AJ265" s="60"/>
      <c r="AK265" s="60"/>
      <c r="AL265" s="60"/>
      <c r="AM265" s="60"/>
      <c r="AN265" s="60"/>
      <c r="AO265" s="60"/>
      <c r="AP265" s="60"/>
      <c r="AQ265" s="60"/>
      <c r="AR265" s="60"/>
      <c r="AS265" s="60"/>
      <c r="AT265" s="60"/>
      <c r="AU265" s="60"/>
      <c r="AV265" s="60"/>
      <c r="AW265" s="60"/>
    </row>
    <row r="266" spans="1:49" s="64" customFormat="1" ht="24" x14ac:dyDescent="0.2">
      <c r="A266" s="60"/>
      <c r="B266" s="181"/>
      <c r="C266" s="180" t="s">
        <v>1867</v>
      </c>
      <c r="D266" s="214" t="s">
        <v>91</v>
      </c>
      <c r="E266" s="215" t="s">
        <v>2215</v>
      </c>
      <c r="F266" s="294" t="s">
        <v>1242</v>
      </c>
      <c r="G266" s="292" t="s">
        <v>2254</v>
      </c>
      <c r="H266" s="291">
        <v>1</v>
      </c>
      <c r="I266" s="270"/>
      <c r="J266" s="270"/>
      <c r="K266" s="271">
        <f t="shared" ref="K266:K271" si="92">IF(H266="","",I266+J266)</f>
        <v>0</v>
      </c>
      <c r="L266" s="270">
        <f t="shared" ref="L266:L271" si="93">IF(H266="","",H266*I266)</f>
        <v>0</v>
      </c>
      <c r="M266" s="270">
        <f t="shared" ref="M266:M271" si="94">IF(H266="","",H266*J266)</f>
        <v>0</v>
      </c>
      <c r="N266" s="271">
        <f t="shared" ref="N266:N271" si="95">IF(H266="","",H266*K266)</f>
        <v>0</v>
      </c>
      <c r="O266" s="270"/>
      <c r="P266" s="270" t="e">
        <f>IF(OR(E266="",G266=0),"",VLOOKUP(E266,#REF!,7,0)*H266)</f>
        <v>#REF!</v>
      </c>
      <c r="Q266" s="61"/>
      <c r="R266" s="63"/>
      <c r="S266" s="61"/>
      <c r="T266" s="60"/>
      <c r="U266" s="60"/>
      <c r="V266" s="60"/>
      <c r="W266" s="60"/>
      <c r="X266" s="60"/>
      <c r="Y266" s="60"/>
      <c r="Z266" s="60"/>
      <c r="AA266" s="60"/>
      <c r="AB266" s="60"/>
      <c r="AC266" s="60"/>
      <c r="AD266" s="60"/>
      <c r="AE266" s="60"/>
      <c r="AF266" s="60"/>
      <c r="AG266" s="60"/>
      <c r="AH266" s="60"/>
      <c r="AI266" s="60"/>
      <c r="AJ266" s="60"/>
      <c r="AK266" s="60"/>
      <c r="AL266" s="60"/>
      <c r="AM266" s="60"/>
      <c r="AN266" s="60"/>
      <c r="AO266" s="60"/>
      <c r="AP266" s="60"/>
      <c r="AQ266" s="60"/>
      <c r="AR266" s="60"/>
      <c r="AS266" s="60"/>
      <c r="AT266" s="60"/>
      <c r="AU266" s="60"/>
      <c r="AV266" s="60"/>
      <c r="AW266" s="60"/>
    </row>
    <row r="267" spans="1:49" s="60" customFormat="1" ht="24" x14ac:dyDescent="0.2">
      <c r="B267" s="181"/>
      <c r="C267" s="180" t="s">
        <v>1867</v>
      </c>
      <c r="D267" s="214" t="s">
        <v>92</v>
      </c>
      <c r="E267" s="215" t="s">
        <v>2215</v>
      </c>
      <c r="F267" s="294" t="s">
        <v>1236</v>
      </c>
      <c r="G267" s="292" t="s">
        <v>2254</v>
      </c>
      <c r="H267" s="291">
        <v>1</v>
      </c>
      <c r="I267" s="270"/>
      <c r="J267" s="270"/>
      <c r="K267" s="271">
        <f t="shared" si="92"/>
        <v>0</v>
      </c>
      <c r="L267" s="270">
        <f t="shared" si="93"/>
        <v>0</v>
      </c>
      <c r="M267" s="270">
        <f t="shared" si="94"/>
        <v>0</v>
      </c>
      <c r="N267" s="271">
        <f t="shared" si="95"/>
        <v>0</v>
      </c>
      <c r="O267" s="270"/>
      <c r="P267" s="270" t="e">
        <f>IF(OR(E267="",G267=0),"",VLOOKUP(E267,#REF!,7,0)*H267)</f>
        <v>#REF!</v>
      </c>
      <c r="Q267" s="61"/>
      <c r="R267" s="63"/>
      <c r="S267" s="61"/>
    </row>
    <row r="268" spans="1:49" s="60" customFormat="1" ht="12" x14ac:dyDescent="0.2">
      <c r="B268" s="181"/>
      <c r="C268" s="180" t="s">
        <v>1766</v>
      </c>
      <c r="D268" s="214" t="s">
        <v>93</v>
      </c>
      <c r="E268" s="215">
        <v>90141</v>
      </c>
      <c r="F268" s="252" t="s">
        <v>1737</v>
      </c>
      <c r="G268" s="292" t="s">
        <v>2254</v>
      </c>
      <c r="H268" s="291">
        <v>3</v>
      </c>
      <c r="I268" s="270"/>
      <c r="J268" s="270"/>
      <c r="K268" s="257">
        <f t="shared" si="92"/>
        <v>0</v>
      </c>
      <c r="L268" s="257">
        <f t="shared" si="93"/>
        <v>0</v>
      </c>
      <c r="M268" s="257">
        <f t="shared" si="94"/>
        <v>0</v>
      </c>
      <c r="N268" s="257">
        <f t="shared" si="95"/>
        <v>0</v>
      </c>
      <c r="O268" s="258"/>
      <c r="P268" s="270" t="e">
        <f>IF(OR(E268="",G268=0),"",VLOOKUP(E268,#REF!,10,0)*H268)</f>
        <v>#REF!</v>
      </c>
      <c r="Q268" s="61"/>
      <c r="R268" s="63"/>
      <c r="S268" s="61"/>
    </row>
    <row r="269" spans="1:49" s="60" customFormat="1" ht="12" x14ac:dyDescent="0.2">
      <c r="B269" s="181"/>
      <c r="C269" s="180" t="s">
        <v>1766</v>
      </c>
      <c r="D269" s="214" t="s">
        <v>1913</v>
      </c>
      <c r="E269" s="215">
        <v>90423</v>
      </c>
      <c r="F269" s="294" t="s">
        <v>7</v>
      </c>
      <c r="G269" s="292" t="s">
        <v>2258</v>
      </c>
      <c r="H269" s="291">
        <v>144</v>
      </c>
      <c r="I269" s="270"/>
      <c r="J269" s="270"/>
      <c r="K269" s="257">
        <f t="shared" si="92"/>
        <v>0</v>
      </c>
      <c r="L269" s="257">
        <f t="shared" si="93"/>
        <v>0</v>
      </c>
      <c r="M269" s="257">
        <f t="shared" si="94"/>
        <v>0</v>
      </c>
      <c r="N269" s="257">
        <f t="shared" si="95"/>
        <v>0</v>
      </c>
      <c r="O269" s="258"/>
      <c r="P269" s="270" t="e">
        <f>IF(OR(E269="",G269=0),"",VLOOKUP(E269,#REF!,10,0)*H269)</f>
        <v>#REF!</v>
      </c>
      <c r="Q269" s="61"/>
      <c r="R269" s="63"/>
      <c r="S269" s="61"/>
    </row>
    <row r="270" spans="1:49" s="60" customFormat="1" ht="12" x14ac:dyDescent="0.2">
      <c r="B270" s="181"/>
      <c r="C270" s="180" t="s">
        <v>1766</v>
      </c>
      <c r="D270" s="214" t="s">
        <v>94</v>
      </c>
      <c r="E270" s="215">
        <v>90452</v>
      </c>
      <c r="F270" s="280" t="s">
        <v>10</v>
      </c>
      <c r="G270" s="292" t="s">
        <v>2254</v>
      </c>
      <c r="H270" s="291">
        <v>4</v>
      </c>
      <c r="I270" s="270"/>
      <c r="J270" s="270"/>
      <c r="K270" s="257">
        <f t="shared" si="92"/>
        <v>0</v>
      </c>
      <c r="L270" s="257">
        <f t="shared" si="93"/>
        <v>0</v>
      </c>
      <c r="M270" s="257">
        <f t="shared" si="94"/>
        <v>0</v>
      </c>
      <c r="N270" s="257">
        <f t="shared" si="95"/>
        <v>0</v>
      </c>
      <c r="O270" s="258"/>
      <c r="P270" s="270" t="e">
        <f>IF(OR(E270="",G270=0),"",VLOOKUP(E270,#REF!,10,0)*H270)</f>
        <v>#REF!</v>
      </c>
      <c r="Q270" s="61"/>
      <c r="R270" s="63"/>
      <c r="S270" s="61"/>
    </row>
    <row r="271" spans="1:49" s="60" customFormat="1" ht="12" x14ac:dyDescent="0.2">
      <c r="B271" s="181"/>
      <c r="C271" s="180" t="s">
        <v>1766</v>
      </c>
      <c r="D271" s="214" t="s">
        <v>95</v>
      </c>
      <c r="E271" s="215">
        <v>90407</v>
      </c>
      <c r="F271" s="294" t="s">
        <v>1243</v>
      </c>
      <c r="G271" s="285" t="s">
        <v>2083</v>
      </c>
      <c r="H271" s="291">
        <v>4</v>
      </c>
      <c r="I271" s="270"/>
      <c r="J271" s="270"/>
      <c r="K271" s="257">
        <f t="shared" si="92"/>
        <v>0</v>
      </c>
      <c r="L271" s="257">
        <f t="shared" si="93"/>
        <v>0</v>
      </c>
      <c r="M271" s="257">
        <f t="shared" si="94"/>
        <v>0</v>
      </c>
      <c r="N271" s="257">
        <f t="shared" si="95"/>
        <v>0</v>
      </c>
      <c r="O271" s="258"/>
      <c r="P271" s="270" t="e">
        <f>IF(OR(E271="",G271=0),"",VLOOKUP(E271,#REF!,10,0)*H271)</f>
        <v>#REF!</v>
      </c>
      <c r="Q271" s="61"/>
      <c r="R271" s="63"/>
      <c r="S271" s="61"/>
    </row>
    <row r="272" spans="1:49" s="60" customFormat="1" ht="12" x14ac:dyDescent="0.2">
      <c r="B272" s="181"/>
      <c r="C272" s="180" t="s">
        <v>1867</v>
      </c>
      <c r="D272" s="214" t="s">
        <v>96</v>
      </c>
      <c r="E272" s="215">
        <v>83422</v>
      </c>
      <c r="F272" s="252" t="s">
        <v>1244</v>
      </c>
      <c r="G272" s="292" t="s">
        <v>2258</v>
      </c>
      <c r="H272" s="291">
        <v>288</v>
      </c>
      <c r="I272" s="270"/>
      <c r="J272" s="270"/>
      <c r="K272" s="271">
        <f>IF(H272="","",I272+J272)</f>
        <v>0</v>
      </c>
      <c r="L272" s="270">
        <f>IF(H272="","",H272*I272)</f>
        <v>0</v>
      </c>
      <c r="M272" s="270">
        <f>IF(H272="","",H272*J272)</f>
        <v>0</v>
      </c>
      <c r="N272" s="271">
        <f>IF(H272="","",H272*K272)</f>
        <v>0</v>
      </c>
      <c r="O272" s="270"/>
      <c r="P272" s="270" t="e">
        <f>IF(OR(E272="",G272=0),"",VLOOKUP(E272,#REF!,7,0)*H272)</f>
        <v>#REF!</v>
      </c>
      <c r="Q272" s="61"/>
      <c r="R272" s="63"/>
      <c r="S272" s="61"/>
    </row>
    <row r="273" spans="2:19" s="60" customFormat="1" ht="12" x14ac:dyDescent="0.2">
      <c r="B273" s="181"/>
      <c r="C273" s="180" t="s">
        <v>1867</v>
      </c>
      <c r="D273" s="214" t="s">
        <v>97</v>
      </c>
      <c r="E273" s="215">
        <v>83421</v>
      </c>
      <c r="F273" s="252" t="s">
        <v>1245</v>
      </c>
      <c r="G273" s="292" t="s">
        <v>2258</v>
      </c>
      <c r="H273" s="291">
        <v>72</v>
      </c>
      <c r="I273" s="270"/>
      <c r="J273" s="270"/>
      <c r="K273" s="271">
        <f>IF(H273="","",I273+J273)</f>
        <v>0</v>
      </c>
      <c r="L273" s="270">
        <f>IF(H273="","",H273*I273)</f>
        <v>0</v>
      </c>
      <c r="M273" s="270">
        <f>IF(H273="","",H273*J273)</f>
        <v>0</v>
      </c>
      <c r="N273" s="271">
        <f>IF(H273="","",H273*K273)</f>
        <v>0</v>
      </c>
      <c r="O273" s="270"/>
      <c r="P273" s="270" t="e">
        <f>IF(OR(E273="",G273=0),"",VLOOKUP(E273,#REF!,7,0)*H273)</f>
        <v>#REF!</v>
      </c>
      <c r="Q273" s="61"/>
      <c r="R273" s="63"/>
      <c r="S273" s="61"/>
    </row>
    <row r="274" spans="2:19" s="60" customFormat="1" ht="12" x14ac:dyDescent="0.2">
      <c r="B274" s="181"/>
      <c r="C274" s="180"/>
      <c r="D274" s="214" t="s">
        <v>98</v>
      </c>
      <c r="E274" s="215"/>
      <c r="F274" s="289" t="s">
        <v>1248</v>
      </c>
      <c r="G274" s="292"/>
      <c r="H274" s="291"/>
      <c r="I274" s="257"/>
      <c r="J274" s="257"/>
      <c r="K274" s="257"/>
      <c r="L274" s="257"/>
      <c r="M274" s="257"/>
      <c r="N274" s="257"/>
      <c r="O274" s="258"/>
      <c r="P274" s="258"/>
      <c r="Q274" s="61"/>
      <c r="R274" s="63"/>
      <c r="S274" s="61"/>
    </row>
    <row r="275" spans="2:19" s="60" customFormat="1" ht="24" x14ac:dyDescent="0.2">
      <c r="B275" s="181"/>
      <c r="C275" s="180" t="s">
        <v>1867</v>
      </c>
      <c r="D275" s="214" t="s">
        <v>99</v>
      </c>
      <c r="E275" s="215" t="s">
        <v>2215</v>
      </c>
      <c r="F275" s="294" t="s">
        <v>1242</v>
      </c>
      <c r="G275" s="292" t="s">
        <v>2254</v>
      </c>
      <c r="H275" s="291">
        <v>1</v>
      </c>
      <c r="I275" s="270"/>
      <c r="J275" s="270"/>
      <c r="K275" s="271">
        <f t="shared" ref="K275:K280" si="96">IF(H275="","",I275+J275)</f>
        <v>0</v>
      </c>
      <c r="L275" s="270">
        <f t="shared" ref="L275:L280" si="97">IF(H275="","",H275*I275)</f>
        <v>0</v>
      </c>
      <c r="M275" s="270">
        <f t="shared" ref="M275:M280" si="98">IF(H275="","",H275*J275)</f>
        <v>0</v>
      </c>
      <c r="N275" s="271">
        <f t="shared" ref="N275:N280" si="99">IF(H275="","",H275*K275)</f>
        <v>0</v>
      </c>
      <c r="O275" s="270"/>
      <c r="P275" s="270" t="e">
        <f>IF(OR(E275="",G275=0),"",VLOOKUP(E275,#REF!,7,0)*H275)</f>
        <v>#REF!</v>
      </c>
      <c r="Q275" s="61"/>
      <c r="R275" s="63"/>
      <c r="S275" s="61"/>
    </row>
    <row r="276" spans="2:19" s="60" customFormat="1" ht="24" x14ac:dyDescent="0.2">
      <c r="B276" s="181"/>
      <c r="C276" s="180" t="s">
        <v>1867</v>
      </c>
      <c r="D276" s="214" t="s">
        <v>100</v>
      </c>
      <c r="E276" s="215" t="s">
        <v>2215</v>
      </c>
      <c r="F276" s="294" t="s">
        <v>1236</v>
      </c>
      <c r="G276" s="292" t="s">
        <v>2254</v>
      </c>
      <c r="H276" s="291">
        <v>1</v>
      </c>
      <c r="I276" s="270"/>
      <c r="J276" s="270"/>
      <c r="K276" s="271">
        <f t="shared" si="96"/>
        <v>0</v>
      </c>
      <c r="L276" s="270">
        <f t="shared" si="97"/>
        <v>0</v>
      </c>
      <c r="M276" s="270">
        <f t="shared" si="98"/>
        <v>0</v>
      </c>
      <c r="N276" s="271">
        <f t="shared" si="99"/>
        <v>0</v>
      </c>
      <c r="O276" s="270"/>
      <c r="P276" s="270" t="e">
        <f>IF(OR(E276="",G276=0),"",VLOOKUP(E276,#REF!,7,0)*H276)</f>
        <v>#REF!</v>
      </c>
      <c r="Q276" s="61"/>
      <c r="R276" s="63"/>
      <c r="S276" s="61"/>
    </row>
    <row r="277" spans="2:19" s="60" customFormat="1" ht="12" x14ac:dyDescent="0.2">
      <c r="B277" s="181"/>
      <c r="C277" s="180" t="s">
        <v>1766</v>
      </c>
      <c r="D277" s="214" t="s">
        <v>101</v>
      </c>
      <c r="E277" s="215">
        <v>90141</v>
      </c>
      <c r="F277" s="252" t="s">
        <v>1737</v>
      </c>
      <c r="G277" s="292" t="s">
        <v>2254</v>
      </c>
      <c r="H277" s="291">
        <v>3</v>
      </c>
      <c r="I277" s="270"/>
      <c r="J277" s="270"/>
      <c r="K277" s="257">
        <f t="shared" si="96"/>
        <v>0</v>
      </c>
      <c r="L277" s="257">
        <f t="shared" si="97"/>
        <v>0</v>
      </c>
      <c r="M277" s="257">
        <f t="shared" si="98"/>
        <v>0</v>
      </c>
      <c r="N277" s="257">
        <f t="shared" si="99"/>
        <v>0</v>
      </c>
      <c r="O277" s="258"/>
      <c r="P277" s="270" t="e">
        <f>IF(OR(E277="",G277=0),"",VLOOKUP(E277,#REF!,10,0)*H277)</f>
        <v>#REF!</v>
      </c>
      <c r="Q277" s="61"/>
      <c r="R277" s="63"/>
      <c r="S277" s="61"/>
    </row>
    <row r="278" spans="2:19" s="60" customFormat="1" ht="12" x14ac:dyDescent="0.2">
      <c r="B278" s="181"/>
      <c r="C278" s="180" t="s">
        <v>1766</v>
      </c>
      <c r="D278" s="214" t="s">
        <v>102</v>
      </c>
      <c r="E278" s="215">
        <v>90423</v>
      </c>
      <c r="F278" s="294" t="s">
        <v>7</v>
      </c>
      <c r="G278" s="292" t="s">
        <v>2258</v>
      </c>
      <c r="H278" s="291">
        <v>40</v>
      </c>
      <c r="I278" s="270"/>
      <c r="J278" s="270"/>
      <c r="K278" s="257">
        <f t="shared" si="96"/>
        <v>0</v>
      </c>
      <c r="L278" s="257">
        <f t="shared" si="97"/>
        <v>0</v>
      </c>
      <c r="M278" s="257">
        <f t="shared" si="98"/>
        <v>0</v>
      </c>
      <c r="N278" s="257">
        <f t="shared" si="99"/>
        <v>0</v>
      </c>
      <c r="O278" s="258"/>
      <c r="P278" s="270" t="e">
        <f>IF(OR(E278="",G278=0),"",VLOOKUP(E278,#REF!,10,0)*H278)</f>
        <v>#REF!</v>
      </c>
      <c r="Q278" s="61"/>
      <c r="R278" s="63"/>
      <c r="S278" s="61"/>
    </row>
    <row r="279" spans="2:19" s="60" customFormat="1" ht="12" x14ac:dyDescent="0.2">
      <c r="B279" s="181"/>
      <c r="C279" s="180" t="s">
        <v>1766</v>
      </c>
      <c r="D279" s="214" t="s">
        <v>103</v>
      </c>
      <c r="E279" s="215">
        <v>90452</v>
      </c>
      <c r="F279" s="280" t="s">
        <v>10</v>
      </c>
      <c r="G279" s="292" t="s">
        <v>2254</v>
      </c>
      <c r="H279" s="291">
        <v>4</v>
      </c>
      <c r="I279" s="270"/>
      <c r="J279" s="270"/>
      <c r="K279" s="257">
        <f t="shared" si="96"/>
        <v>0</v>
      </c>
      <c r="L279" s="257">
        <f t="shared" si="97"/>
        <v>0</v>
      </c>
      <c r="M279" s="257">
        <f t="shared" si="98"/>
        <v>0</v>
      </c>
      <c r="N279" s="257">
        <f t="shared" si="99"/>
        <v>0</v>
      </c>
      <c r="O279" s="258"/>
      <c r="P279" s="270" t="e">
        <f>IF(OR(E279="",G279=0),"",VLOOKUP(E279,#REF!,10,0)*H279)</f>
        <v>#REF!</v>
      </c>
      <c r="Q279" s="61"/>
      <c r="R279" s="63"/>
      <c r="S279" s="61"/>
    </row>
    <row r="280" spans="2:19" s="60" customFormat="1" ht="12" x14ac:dyDescent="0.2">
      <c r="B280" s="181"/>
      <c r="C280" s="180" t="s">
        <v>1766</v>
      </c>
      <c r="D280" s="214" t="s">
        <v>1914</v>
      </c>
      <c r="E280" s="215">
        <v>90407</v>
      </c>
      <c r="F280" s="294" t="s">
        <v>1243</v>
      </c>
      <c r="G280" s="285" t="s">
        <v>2083</v>
      </c>
      <c r="H280" s="291">
        <v>4</v>
      </c>
      <c r="I280" s="270"/>
      <c r="J280" s="270"/>
      <c r="K280" s="257">
        <f t="shared" si="96"/>
        <v>0</v>
      </c>
      <c r="L280" s="257">
        <f t="shared" si="97"/>
        <v>0</v>
      </c>
      <c r="M280" s="257">
        <f t="shared" si="98"/>
        <v>0</v>
      </c>
      <c r="N280" s="257">
        <f t="shared" si="99"/>
        <v>0</v>
      </c>
      <c r="O280" s="258"/>
      <c r="P280" s="270" t="e">
        <f>IF(OR(E280="",G280=0),"",VLOOKUP(E280,#REF!,10,0)*H280)</f>
        <v>#REF!</v>
      </c>
      <c r="Q280" s="61"/>
      <c r="R280" s="63"/>
      <c r="S280" s="61"/>
    </row>
    <row r="281" spans="2:19" s="60" customFormat="1" ht="12" x14ac:dyDescent="0.2">
      <c r="B281" s="181"/>
      <c r="C281" s="180" t="s">
        <v>1867</v>
      </c>
      <c r="D281" s="214" t="s">
        <v>104</v>
      </c>
      <c r="E281" s="215">
        <v>83420</v>
      </c>
      <c r="F281" s="252" t="s">
        <v>1249</v>
      </c>
      <c r="G281" s="292" t="s">
        <v>2258</v>
      </c>
      <c r="H281" s="291">
        <v>100</v>
      </c>
      <c r="I281" s="270"/>
      <c r="J281" s="270"/>
      <c r="K281" s="271">
        <f>IF(H281="","",I281+J281)</f>
        <v>0</v>
      </c>
      <c r="L281" s="270">
        <f>IF(H281="","",H281*I281)</f>
        <v>0</v>
      </c>
      <c r="M281" s="270">
        <f>IF(H281="","",H281*J281)</f>
        <v>0</v>
      </c>
      <c r="N281" s="271">
        <f>IF(H281="","",H281*K281)</f>
        <v>0</v>
      </c>
      <c r="O281" s="270"/>
      <c r="P281" s="270" t="e">
        <f>IF(OR(E281="",G281=0),"",VLOOKUP(E281,#REF!,7,0)*H281)</f>
        <v>#REF!</v>
      </c>
      <c r="Q281" s="61"/>
      <c r="R281" s="63"/>
      <c r="S281" s="61"/>
    </row>
    <row r="282" spans="2:19" s="60" customFormat="1" ht="12" x14ac:dyDescent="0.2">
      <c r="B282" s="181"/>
      <c r="C282" s="180"/>
      <c r="D282" s="214" t="s">
        <v>1915</v>
      </c>
      <c r="E282" s="215"/>
      <c r="F282" s="289" t="s">
        <v>1250</v>
      </c>
      <c r="G282" s="292"/>
      <c r="H282" s="291"/>
      <c r="I282" s="257"/>
      <c r="J282" s="257"/>
      <c r="K282" s="257"/>
      <c r="L282" s="257"/>
      <c r="M282" s="257"/>
      <c r="N282" s="257"/>
      <c r="O282" s="258"/>
      <c r="P282" s="258"/>
      <c r="Q282" s="61"/>
      <c r="R282" s="63"/>
      <c r="S282" s="61"/>
    </row>
    <row r="283" spans="2:19" s="60" customFormat="1" ht="24" x14ac:dyDescent="0.2">
      <c r="B283" s="181"/>
      <c r="C283" s="180" t="s">
        <v>1867</v>
      </c>
      <c r="D283" s="214" t="s">
        <v>105</v>
      </c>
      <c r="E283" s="215" t="s">
        <v>2215</v>
      </c>
      <c r="F283" s="294" t="s">
        <v>1242</v>
      </c>
      <c r="G283" s="292" t="s">
        <v>2254</v>
      </c>
      <c r="H283" s="291">
        <v>1</v>
      </c>
      <c r="I283" s="270"/>
      <c r="J283" s="270"/>
      <c r="K283" s="271">
        <f t="shared" ref="K283:K288" si="100">IF(H283="","",I283+J283)</f>
        <v>0</v>
      </c>
      <c r="L283" s="270">
        <f t="shared" ref="L283:L288" si="101">IF(H283="","",H283*I283)</f>
        <v>0</v>
      </c>
      <c r="M283" s="270">
        <f t="shared" ref="M283:M288" si="102">IF(H283="","",H283*J283)</f>
        <v>0</v>
      </c>
      <c r="N283" s="271">
        <f t="shared" ref="N283:N288" si="103">IF(H283="","",H283*K283)</f>
        <v>0</v>
      </c>
      <c r="O283" s="270"/>
      <c r="P283" s="270" t="e">
        <f>IF(OR(E283="",G283=0),"",VLOOKUP(E283,#REF!,7,0)*H283)</f>
        <v>#REF!</v>
      </c>
      <c r="Q283" s="61"/>
      <c r="R283" s="63"/>
      <c r="S283" s="61"/>
    </row>
    <row r="284" spans="2:19" s="60" customFormat="1" ht="24" x14ac:dyDescent="0.2">
      <c r="B284" s="181"/>
      <c r="C284" s="180" t="s">
        <v>1867</v>
      </c>
      <c r="D284" s="214" t="s">
        <v>106</v>
      </c>
      <c r="E284" s="215" t="s">
        <v>2215</v>
      </c>
      <c r="F284" s="294" t="s">
        <v>1236</v>
      </c>
      <c r="G284" s="292" t="s">
        <v>2254</v>
      </c>
      <c r="H284" s="291">
        <v>1</v>
      </c>
      <c r="I284" s="270"/>
      <c r="J284" s="270"/>
      <c r="K284" s="271">
        <f t="shared" si="100"/>
        <v>0</v>
      </c>
      <c r="L284" s="270">
        <f t="shared" si="101"/>
        <v>0</v>
      </c>
      <c r="M284" s="270">
        <f t="shared" si="102"/>
        <v>0</v>
      </c>
      <c r="N284" s="271">
        <f t="shared" si="103"/>
        <v>0</v>
      </c>
      <c r="O284" s="270"/>
      <c r="P284" s="270" t="e">
        <f>IF(OR(E284="",G284=0),"",VLOOKUP(E284,#REF!,7,0)*H284)</f>
        <v>#REF!</v>
      </c>
      <c r="Q284" s="61"/>
      <c r="R284" s="63"/>
      <c r="S284" s="61"/>
    </row>
    <row r="285" spans="2:19" s="60" customFormat="1" ht="12" x14ac:dyDescent="0.2">
      <c r="B285" s="181"/>
      <c r="C285" s="180" t="s">
        <v>1766</v>
      </c>
      <c r="D285" s="214" t="s">
        <v>107</v>
      </c>
      <c r="E285" s="215">
        <v>90141</v>
      </c>
      <c r="F285" s="252" t="s">
        <v>1737</v>
      </c>
      <c r="G285" s="292" t="s">
        <v>2254</v>
      </c>
      <c r="H285" s="291">
        <v>3</v>
      </c>
      <c r="I285" s="270"/>
      <c r="J285" s="270"/>
      <c r="K285" s="257">
        <f t="shared" si="100"/>
        <v>0</v>
      </c>
      <c r="L285" s="257">
        <f t="shared" si="101"/>
        <v>0</v>
      </c>
      <c r="M285" s="257">
        <f t="shared" si="102"/>
        <v>0</v>
      </c>
      <c r="N285" s="257">
        <f t="shared" si="103"/>
        <v>0</v>
      </c>
      <c r="O285" s="258"/>
      <c r="P285" s="270" t="e">
        <f>IF(OR(E285="",G285=0),"",VLOOKUP(E285,#REF!,10,0)*H285)</f>
        <v>#REF!</v>
      </c>
      <c r="Q285" s="61"/>
      <c r="R285" s="63"/>
      <c r="S285" s="61"/>
    </row>
    <row r="286" spans="2:19" s="60" customFormat="1" ht="12" x14ac:dyDescent="0.2">
      <c r="B286" s="181"/>
      <c r="C286" s="180" t="s">
        <v>1766</v>
      </c>
      <c r="D286" s="214" t="s">
        <v>108</v>
      </c>
      <c r="E286" s="215">
        <v>90423</v>
      </c>
      <c r="F286" s="294" t="s">
        <v>7</v>
      </c>
      <c r="G286" s="292" t="s">
        <v>2258</v>
      </c>
      <c r="H286" s="291">
        <v>104</v>
      </c>
      <c r="I286" s="270"/>
      <c r="J286" s="270"/>
      <c r="K286" s="257">
        <f t="shared" si="100"/>
        <v>0</v>
      </c>
      <c r="L286" s="257">
        <f t="shared" si="101"/>
        <v>0</v>
      </c>
      <c r="M286" s="257">
        <f t="shared" si="102"/>
        <v>0</v>
      </c>
      <c r="N286" s="257">
        <f t="shared" si="103"/>
        <v>0</v>
      </c>
      <c r="O286" s="258"/>
      <c r="P286" s="270" t="e">
        <f>IF(OR(E286="",G286=0),"",VLOOKUP(E286,#REF!,10,0)*H286)</f>
        <v>#REF!</v>
      </c>
      <c r="Q286" s="61"/>
      <c r="R286" s="63"/>
      <c r="S286" s="61"/>
    </row>
    <row r="287" spans="2:19" s="60" customFormat="1" ht="12" x14ac:dyDescent="0.2">
      <c r="B287" s="181"/>
      <c r="C287" s="180" t="s">
        <v>1766</v>
      </c>
      <c r="D287" s="214" t="s">
        <v>1827</v>
      </c>
      <c r="E287" s="215">
        <v>90452</v>
      </c>
      <c r="F287" s="280" t="s">
        <v>10</v>
      </c>
      <c r="G287" s="292" t="s">
        <v>2254</v>
      </c>
      <c r="H287" s="291">
        <v>4</v>
      </c>
      <c r="I287" s="270"/>
      <c r="J287" s="270"/>
      <c r="K287" s="257">
        <f t="shared" si="100"/>
        <v>0</v>
      </c>
      <c r="L287" s="257">
        <f t="shared" si="101"/>
        <v>0</v>
      </c>
      <c r="M287" s="257">
        <f t="shared" si="102"/>
        <v>0</v>
      </c>
      <c r="N287" s="257">
        <f t="shared" si="103"/>
        <v>0</v>
      </c>
      <c r="O287" s="258"/>
      <c r="P287" s="270" t="e">
        <f>IF(OR(E287="",G287=0),"",VLOOKUP(E287,#REF!,10,0)*H287)</f>
        <v>#REF!</v>
      </c>
      <c r="Q287" s="61"/>
      <c r="R287" s="63"/>
      <c r="S287" s="61"/>
    </row>
    <row r="288" spans="2:19" s="60" customFormat="1" ht="12" x14ac:dyDescent="0.2">
      <c r="B288" s="181"/>
      <c r="C288" s="180" t="s">
        <v>1766</v>
      </c>
      <c r="D288" s="214" t="s">
        <v>109</v>
      </c>
      <c r="E288" s="215">
        <v>90407</v>
      </c>
      <c r="F288" s="294" t="s">
        <v>1243</v>
      </c>
      <c r="G288" s="285" t="s">
        <v>2083</v>
      </c>
      <c r="H288" s="291">
        <v>4</v>
      </c>
      <c r="I288" s="270"/>
      <c r="J288" s="270"/>
      <c r="K288" s="257">
        <f t="shared" si="100"/>
        <v>0</v>
      </c>
      <c r="L288" s="257">
        <f t="shared" si="101"/>
        <v>0</v>
      </c>
      <c r="M288" s="257">
        <f t="shared" si="102"/>
        <v>0</v>
      </c>
      <c r="N288" s="257">
        <f t="shared" si="103"/>
        <v>0</v>
      </c>
      <c r="O288" s="258"/>
      <c r="P288" s="270" t="e">
        <f>IF(OR(E288="",G288=0),"",VLOOKUP(E288,#REF!,10,0)*H288)</f>
        <v>#REF!</v>
      </c>
      <c r="Q288" s="61"/>
      <c r="R288" s="63"/>
      <c r="S288" s="61"/>
    </row>
    <row r="289" spans="2:19" s="60" customFormat="1" ht="12" x14ac:dyDescent="0.2">
      <c r="B289" s="181"/>
      <c r="C289" s="180" t="s">
        <v>1867</v>
      </c>
      <c r="D289" s="214" t="s">
        <v>110</v>
      </c>
      <c r="E289" s="215">
        <v>83422</v>
      </c>
      <c r="F289" s="252" t="s">
        <v>1244</v>
      </c>
      <c r="G289" s="292" t="s">
        <v>2258</v>
      </c>
      <c r="H289" s="291">
        <v>216</v>
      </c>
      <c r="I289" s="270"/>
      <c r="J289" s="270"/>
      <c r="K289" s="271">
        <f>IF(H289="","",I289+J289)</f>
        <v>0</v>
      </c>
      <c r="L289" s="270">
        <f>IF(H289="","",H289*I289)</f>
        <v>0</v>
      </c>
      <c r="M289" s="270">
        <f>IF(H289="","",H289*J289)</f>
        <v>0</v>
      </c>
      <c r="N289" s="271">
        <f>IF(H289="","",H289*K289)</f>
        <v>0</v>
      </c>
      <c r="O289" s="270"/>
      <c r="P289" s="270" t="e">
        <f>IF(OR(E289="",G289=0),"",VLOOKUP(E289,#REF!,7,0)*H289)</f>
        <v>#REF!</v>
      </c>
      <c r="Q289" s="61"/>
      <c r="R289" s="63"/>
      <c r="S289" s="61"/>
    </row>
    <row r="290" spans="2:19" s="60" customFormat="1" ht="12" x14ac:dyDescent="0.2">
      <c r="B290" s="181"/>
      <c r="C290" s="180" t="s">
        <v>1867</v>
      </c>
      <c r="D290" s="214" t="s">
        <v>111</v>
      </c>
      <c r="E290" s="215">
        <v>83421</v>
      </c>
      <c r="F290" s="252" t="s">
        <v>1245</v>
      </c>
      <c r="G290" s="292" t="s">
        <v>2258</v>
      </c>
      <c r="H290" s="291">
        <v>54</v>
      </c>
      <c r="I290" s="270"/>
      <c r="J290" s="270"/>
      <c r="K290" s="271">
        <f>IF(H290="","",I290+J290)</f>
        <v>0</v>
      </c>
      <c r="L290" s="270">
        <f>IF(H290="","",H290*I290)</f>
        <v>0</v>
      </c>
      <c r="M290" s="270">
        <f>IF(H290="","",H290*J290)</f>
        <v>0</v>
      </c>
      <c r="N290" s="271">
        <f>IF(H290="","",H290*K290)</f>
        <v>0</v>
      </c>
      <c r="O290" s="270"/>
      <c r="P290" s="270" t="e">
        <f>IF(OR(E290="",G290=0),"",VLOOKUP(E290,#REF!,7,0)*H290)</f>
        <v>#REF!</v>
      </c>
      <c r="Q290" s="61"/>
      <c r="R290" s="63"/>
      <c r="S290" s="61"/>
    </row>
    <row r="291" spans="2:19" s="60" customFormat="1" ht="12" x14ac:dyDescent="0.2">
      <c r="B291" s="181"/>
      <c r="C291" s="180"/>
      <c r="D291" s="214" t="s">
        <v>112</v>
      </c>
      <c r="E291" s="215"/>
      <c r="F291" s="289" t="s">
        <v>1251</v>
      </c>
      <c r="G291" s="292"/>
      <c r="H291" s="291"/>
      <c r="I291" s="257"/>
      <c r="J291" s="257"/>
      <c r="K291" s="257"/>
      <c r="L291" s="257"/>
      <c r="M291" s="257"/>
      <c r="N291" s="257"/>
      <c r="O291" s="258"/>
      <c r="P291" s="258"/>
      <c r="Q291" s="61"/>
      <c r="R291" s="63"/>
      <c r="S291" s="61"/>
    </row>
    <row r="292" spans="2:19" s="60" customFormat="1" ht="24" x14ac:dyDescent="0.2">
      <c r="B292" s="181"/>
      <c r="C292" s="180" t="s">
        <v>1867</v>
      </c>
      <c r="D292" s="214" t="s">
        <v>113</v>
      </c>
      <c r="E292" s="215" t="s">
        <v>2215</v>
      </c>
      <c r="F292" s="294" t="s">
        <v>1242</v>
      </c>
      <c r="G292" s="292" t="s">
        <v>2254</v>
      </c>
      <c r="H292" s="291">
        <v>1</v>
      </c>
      <c r="I292" s="270"/>
      <c r="J292" s="270"/>
      <c r="K292" s="271">
        <f t="shared" ref="K292:K297" si="104">IF(H292="","",I292+J292)</f>
        <v>0</v>
      </c>
      <c r="L292" s="270">
        <f t="shared" ref="L292:L297" si="105">IF(H292="","",H292*I292)</f>
        <v>0</v>
      </c>
      <c r="M292" s="270">
        <f t="shared" ref="M292:M297" si="106">IF(H292="","",H292*J292)</f>
        <v>0</v>
      </c>
      <c r="N292" s="271">
        <f t="shared" ref="N292:N297" si="107">IF(H292="","",H292*K292)</f>
        <v>0</v>
      </c>
      <c r="O292" s="270"/>
      <c r="P292" s="270" t="e">
        <f>IF(OR(E292="",G292=0),"",VLOOKUP(E292,#REF!,7,0)*H292)</f>
        <v>#REF!</v>
      </c>
      <c r="Q292" s="61"/>
      <c r="R292" s="63"/>
      <c r="S292" s="61"/>
    </row>
    <row r="293" spans="2:19" s="60" customFormat="1" ht="24" x14ac:dyDescent="0.2">
      <c r="B293" s="181"/>
      <c r="C293" s="180" t="s">
        <v>1867</v>
      </c>
      <c r="D293" s="214" t="s">
        <v>114</v>
      </c>
      <c r="E293" s="215" t="s">
        <v>2215</v>
      </c>
      <c r="F293" s="294" t="s">
        <v>1236</v>
      </c>
      <c r="G293" s="292" t="s">
        <v>2254</v>
      </c>
      <c r="H293" s="291">
        <v>1</v>
      </c>
      <c r="I293" s="270"/>
      <c r="J293" s="270"/>
      <c r="K293" s="271">
        <f t="shared" si="104"/>
        <v>0</v>
      </c>
      <c r="L293" s="270">
        <f t="shared" si="105"/>
        <v>0</v>
      </c>
      <c r="M293" s="270">
        <f t="shared" si="106"/>
        <v>0</v>
      </c>
      <c r="N293" s="271">
        <f t="shared" si="107"/>
        <v>0</v>
      </c>
      <c r="O293" s="270"/>
      <c r="P293" s="270" t="e">
        <f>IF(OR(E293="",G293=0),"",VLOOKUP(E293,#REF!,7,0)*H293)</f>
        <v>#REF!</v>
      </c>
      <c r="Q293" s="61"/>
      <c r="R293" s="63"/>
      <c r="S293" s="61"/>
    </row>
    <row r="294" spans="2:19" s="60" customFormat="1" ht="12" x14ac:dyDescent="0.2">
      <c r="B294" s="181"/>
      <c r="C294" s="180" t="s">
        <v>1766</v>
      </c>
      <c r="D294" s="214" t="s">
        <v>115</v>
      </c>
      <c r="E294" s="215">
        <v>90141</v>
      </c>
      <c r="F294" s="252" t="s">
        <v>1737</v>
      </c>
      <c r="G294" s="292" t="s">
        <v>2254</v>
      </c>
      <c r="H294" s="291">
        <v>3</v>
      </c>
      <c r="I294" s="270"/>
      <c r="J294" s="270"/>
      <c r="K294" s="257">
        <f t="shared" si="104"/>
        <v>0</v>
      </c>
      <c r="L294" s="257">
        <f t="shared" si="105"/>
        <v>0</v>
      </c>
      <c r="M294" s="257">
        <f t="shared" si="106"/>
        <v>0</v>
      </c>
      <c r="N294" s="257">
        <f t="shared" si="107"/>
        <v>0</v>
      </c>
      <c r="O294" s="258"/>
      <c r="P294" s="270" t="e">
        <f>IF(OR(E294="",G294=0),"",VLOOKUP(E294,#REF!,10,0)*H294)</f>
        <v>#REF!</v>
      </c>
      <c r="Q294" s="61"/>
      <c r="R294" s="63"/>
      <c r="S294" s="61"/>
    </row>
    <row r="295" spans="2:19" s="60" customFormat="1" ht="12" x14ac:dyDescent="0.2">
      <c r="B295" s="181"/>
      <c r="C295" s="180" t="s">
        <v>1766</v>
      </c>
      <c r="D295" s="214" t="s">
        <v>116</v>
      </c>
      <c r="E295" s="215">
        <v>90423</v>
      </c>
      <c r="F295" s="294" t="s">
        <v>7</v>
      </c>
      <c r="G295" s="292" t="s">
        <v>2258</v>
      </c>
      <c r="H295" s="291">
        <v>114</v>
      </c>
      <c r="I295" s="270"/>
      <c r="J295" s="270"/>
      <c r="K295" s="257">
        <f t="shared" si="104"/>
        <v>0</v>
      </c>
      <c r="L295" s="257">
        <f t="shared" si="105"/>
        <v>0</v>
      </c>
      <c r="M295" s="257">
        <f t="shared" si="106"/>
        <v>0</v>
      </c>
      <c r="N295" s="257">
        <f t="shared" si="107"/>
        <v>0</v>
      </c>
      <c r="O295" s="258"/>
      <c r="P295" s="270" t="e">
        <f>IF(OR(E295="",G295=0),"",VLOOKUP(E295,#REF!,10,0)*H295)</f>
        <v>#REF!</v>
      </c>
      <c r="Q295" s="61"/>
      <c r="R295" s="63"/>
      <c r="S295" s="61"/>
    </row>
    <row r="296" spans="2:19" s="60" customFormat="1" ht="12" x14ac:dyDescent="0.2">
      <c r="B296" s="181"/>
      <c r="C296" s="180" t="s">
        <v>1766</v>
      </c>
      <c r="D296" s="214" t="s">
        <v>117</v>
      </c>
      <c r="E296" s="215">
        <v>90452</v>
      </c>
      <c r="F296" s="280" t="s">
        <v>10</v>
      </c>
      <c r="G296" s="292" t="s">
        <v>2254</v>
      </c>
      <c r="H296" s="291">
        <v>4</v>
      </c>
      <c r="I296" s="270"/>
      <c r="J296" s="270"/>
      <c r="K296" s="257">
        <f t="shared" si="104"/>
        <v>0</v>
      </c>
      <c r="L296" s="257">
        <f t="shared" si="105"/>
        <v>0</v>
      </c>
      <c r="M296" s="257">
        <f t="shared" si="106"/>
        <v>0</v>
      </c>
      <c r="N296" s="257">
        <f t="shared" si="107"/>
        <v>0</v>
      </c>
      <c r="O296" s="258"/>
      <c r="P296" s="270" t="e">
        <f>IF(OR(E296="",G296=0),"",VLOOKUP(E296,#REF!,10,0)*H296)</f>
        <v>#REF!</v>
      </c>
      <c r="Q296" s="61"/>
      <c r="R296" s="63"/>
      <c r="S296" s="61"/>
    </row>
    <row r="297" spans="2:19" s="60" customFormat="1" ht="12" x14ac:dyDescent="0.2">
      <c r="B297" s="181"/>
      <c r="C297" s="180" t="s">
        <v>1766</v>
      </c>
      <c r="D297" s="214" t="s">
        <v>118</v>
      </c>
      <c r="E297" s="215">
        <v>90407</v>
      </c>
      <c r="F297" s="294" t="s">
        <v>1243</v>
      </c>
      <c r="G297" s="285" t="s">
        <v>2083</v>
      </c>
      <c r="H297" s="291">
        <v>4</v>
      </c>
      <c r="I297" s="270"/>
      <c r="J297" s="270"/>
      <c r="K297" s="257">
        <f t="shared" si="104"/>
        <v>0</v>
      </c>
      <c r="L297" s="257">
        <f t="shared" si="105"/>
        <v>0</v>
      </c>
      <c r="M297" s="257">
        <f t="shared" si="106"/>
        <v>0</v>
      </c>
      <c r="N297" s="257">
        <f t="shared" si="107"/>
        <v>0</v>
      </c>
      <c r="O297" s="258"/>
      <c r="P297" s="270" t="e">
        <f>IF(OR(E297="",G297=0),"",VLOOKUP(E297,#REF!,10,0)*H297)</f>
        <v>#REF!</v>
      </c>
      <c r="Q297" s="61"/>
      <c r="R297" s="63"/>
      <c r="S297" s="61"/>
    </row>
    <row r="298" spans="2:19" s="60" customFormat="1" ht="12" x14ac:dyDescent="0.2">
      <c r="B298" s="181"/>
      <c r="C298" s="180" t="s">
        <v>1867</v>
      </c>
      <c r="D298" s="214" t="s">
        <v>119</v>
      </c>
      <c r="E298" s="215">
        <v>83422</v>
      </c>
      <c r="F298" s="252" t="s">
        <v>1244</v>
      </c>
      <c r="G298" s="292" t="s">
        <v>2258</v>
      </c>
      <c r="H298" s="291">
        <v>228</v>
      </c>
      <c r="I298" s="270"/>
      <c r="J298" s="270"/>
      <c r="K298" s="271">
        <f>IF(H298="","",I298+J298)</f>
        <v>0</v>
      </c>
      <c r="L298" s="270">
        <f>IF(H298="","",H298*I298)</f>
        <v>0</v>
      </c>
      <c r="M298" s="270">
        <f>IF(H298="","",H298*J298)</f>
        <v>0</v>
      </c>
      <c r="N298" s="271">
        <f>IF(H298="","",H298*K298)</f>
        <v>0</v>
      </c>
      <c r="O298" s="270"/>
      <c r="P298" s="270" t="e">
        <f>IF(OR(E298="",G298=0),"",VLOOKUP(E298,#REF!,7,0)*H298)</f>
        <v>#REF!</v>
      </c>
      <c r="Q298" s="61"/>
      <c r="R298" s="63"/>
      <c r="S298" s="61"/>
    </row>
    <row r="299" spans="2:19" s="60" customFormat="1" ht="12" x14ac:dyDescent="0.2">
      <c r="B299" s="181"/>
      <c r="C299" s="180" t="s">
        <v>1867</v>
      </c>
      <c r="D299" s="214" t="s">
        <v>120</v>
      </c>
      <c r="E299" s="215">
        <v>83420</v>
      </c>
      <c r="F299" s="252" t="s">
        <v>1245</v>
      </c>
      <c r="G299" s="292" t="s">
        <v>2258</v>
      </c>
      <c r="H299" s="291">
        <v>57</v>
      </c>
      <c r="I299" s="270"/>
      <c r="J299" s="270"/>
      <c r="K299" s="271">
        <f>IF(H299="","",I299+J299)</f>
        <v>0</v>
      </c>
      <c r="L299" s="270">
        <f>IF(H299="","",H299*I299)</f>
        <v>0</v>
      </c>
      <c r="M299" s="270">
        <f>IF(H299="","",H299*J299)</f>
        <v>0</v>
      </c>
      <c r="N299" s="271">
        <f>IF(H299="","",H299*K299)</f>
        <v>0</v>
      </c>
      <c r="O299" s="270"/>
      <c r="P299" s="270" t="e">
        <f>IF(OR(E299="",G299=0),"",VLOOKUP(E299,#REF!,7,0)*H299)</f>
        <v>#REF!</v>
      </c>
      <c r="Q299" s="61"/>
      <c r="R299" s="63"/>
      <c r="S299" s="61"/>
    </row>
    <row r="300" spans="2:19" s="60" customFormat="1" ht="12" x14ac:dyDescent="0.2">
      <c r="B300" s="181"/>
      <c r="C300" s="180"/>
      <c r="D300" s="214" t="s">
        <v>121</v>
      </c>
      <c r="E300" s="215"/>
      <c r="F300" s="289" t="s">
        <v>1252</v>
      </c>
      <c r="G300" s="292"/>
      <c r="H300" s="291"/>
      <c r="I300" s="257"/>
      <c r="J300" s="257"/>
      <c r="K300" s="257"/>
      <c r="L300" s="257"/>
      <c r="M300" s="257"/>
      <c r="N300" s="257"/>
      <c r="O300" s="258"/>
      <c r="P300" s="258"/>
      <c r="Q300" s="61"/>
      <c r="R300" s="63"/>
      <c r="S300" s="61"/>
    </row>
    <row r="301" spans="2:19" s="60" customFormat="1" ht="24" x14ac:dyDescent="0.2">
      <c r="B301" s="181"/>
      <c r="C301" s="180" t="s">
        <v>1867</v>
      </c>
      <c r="D301" s="214" t="s">
        <v>122</v>
      </c>
      <c r="E301" s="215" t="s">
        <v>2215</v>
      </c>
      <c r="F301" s="294" t="s">
        <v>1242</v>
      </c>
      <c r="G301" s="292" t="s">
        <v>2254</v>
      </c>
      <c r="H301" s="291">
        <v>1</v>
      </c>
      <c r="I301" s="270"/>
      <c r="J301" s="270"/>
      <c r="K301" s="271">
        <f t="shared" ref="K301:K306" si="108">IF(H301="","",I301+J301)</f>
        <v>0</v>
      </c>
      <c r="L301" s="270">
        <f t="shared" ref="L301:L306" si="109">IF(H301="","",H301*I301)</f>
        <v>0</v>
      </c>
      <c r="M301" s="270">
        <f t="shared" ref="M301:M306" si="110">IF(H301="","",H301*J301)</f>
        <v>0</v>
      </c>
      <c r="N301" s="271">
        <f t="shared" ref="N301:N306" si="111">IF(H301="","",H301*K301)</f>
        <v>0</v>
      </c>
      <c r="O301" s="270"/>
      <c r="P301" s="270" t="e">
        <f>IF(OR(E301="",G301=0),"",VLOOKUP(E301,#REF!,7,0)*H301)</f>
        <v>#REF!</v>
      </c>
      <c r="Q301" s="61"/>
      <c r="R301" s="63"/>
      <c r="S301" s="61"/>
    </row>
    <row r="302" spans="2:19" s="60" customFormat="1" ht="24" x14ac:dyDescent="0.2">
      <c r="B302" s="181"/>
      <c r="C302" s="180" t="s">
        <v>1867</v>
      </c>
      <c r="D302" s="214" t="s">
        <v>123</v>
      </c>
      <c r="E302" s="215" t="s">
        <v>2215</v>
      </c>
      <c r="F302" s="294" t="s">
        <v>1236</v>
      </c>
      <c r="G302" s="292" t="s">
        <v>2254</v>
      </c>
      <c r="H302" s="291">
        <v>1</v>
      </c>
      <c r="I302" s="270"/>
      <c r="J302" s="270"/>
      <c r="K302" s="271">
        <f t="shared" si="108"/>
        <v>0</v>
      </c>
      <c r="L302" s="270">
        <f t="shared" si="109"/>
        <v>0</v>
      </c>
      <c r="M302" s="270">
        <f t="shared" si="110"/>
        <v>0</v>
      </c>
      <c r="N302" s="271">
        <f t="shared" si="111"/>
        <v>0</v>
      </c>
      <c r="O302" s="270"/>
      <c r="P302" s="270" t="e">
        <f>IF(OR(E302="",G302=0),"",VLOOKUP(E302,#REF!,7,0)*H302)</f>
        <v>#REF!</v>
      </c>
      <c r="Q302" s="61"/>
      <c r="R302" s="63"/>
      <c r="S302" s="61"/>
    </row>
    <row r="303" spans="2:19" s="60" customFormat="1" ht="12" x14ac:dyDescent="0.2">
      <c r="B303" s="181"/>
      <c r="C303" s="180" t="s">
        <v>1766</v>
      </c>
      <c r="D303" s="214" t="s">
        <v>124</v>
      </c>
      <c r="E303" s="215">
        <v>90141</v>
      </c>
      <c r="F303" s="252" t="s">
        <v>1737</v>
      </c>
      <c r="G303" s="292" t="s">
        <v>2254</v>
      </c>
      <c r="H303" s="291">
        <v>3</v>
      </c>
      <c r="I303" s="270"/>
      <c r="J303" s="270"/>
      <c r="K303" s="257">
        <f t="shared" si="108"/>
        <v>0</v>
      </c>
      <c r="L303" s="257">
        <f t="shared" si="109"/>
        <v>0</v>
      </c>
      <c r="M303" s="257">
        <f t="shared" si="110"/>
        <v>0</v>
      </c>
      <c r="N303" s="257">
        <f t="shared" si="111"/>
        <v>0</v>
      </c>
      <c r="O303" s="258"/>
      <c r="P303" s="270" t="e">
        <f>IF(OR(E303="",G303=0),"",VLOOKUP(E303,#REF!,10,0)*H303)</f>
        <v>#REF!</v>
      </c>
      <c r="Q303" s="61"/>
      <c r="R303" s="63"/>
      <c r="S303" s="61"/>
    </row>
    <row r="304" spans="2:19" s="60" customFormat="1" ht="12" x14ac:dyDescent="0.2">
      <c r="B304" s="181"/>
      <c r="C304" s="180" t="s">
        <v>1766</v>
      </c>
      <c r="D304" s="214" t="s">
        <v>125</v>
      </c>
      <c r="E304" s="215">
        <v>90423</v>
      </c>
      <c r="F304" s="294" t="s">
        <v>7</v>
      </c>
      <c r="G304" s="292" t="s">
        <v>2258</v>
      </c>
      <c r="H304" s="291">
        <v>114</v>
      </c>
      <c r="I304" s="270"/>
      <c r="J304" s="270"/>
      <c r="K304" s="257">
        <f t="shared" si="108"/>
        <v>0</v>
      </c>
      <c r="L304" s="257">
        <f t="shared" si="109"/>
        <v>0</v>
      </c>
      <c r="M304" s="257">
        <f t="shared" si="110"/>
        <v>0</v>
      </c>
      <c r="N304" s="257">
        <f t="shared" si="111"/>
        <v>0</v>
      </c>
      <c r="O304" s="258"/>
      <c r="P304" s="270" t="e">
        <f>IF(OR(E304="",G304=0),"",VLOOKUP(E304,#REF!,10,0)*H304)</f>
        <v>#REF!</v>
      </c>
      <c r="Q304" s="61"/>
      <c r="R304" s="63"/>
      <c r="S304" s="61"/>
    </row>
    <row r="305" spans="2:19" s="60" customFormat="1" ht="12" x14ac:dyDescent="0.2">
      <c r="B305" s="181"/>
      <c r="C305" s="180" t="s">
        <v>1766</v>
      </c>
      <c r="D305" s="214" t="s">
        <v>126</v>
      </c>
      <c r="E305" s="215">
        <v>90452</v>
      </c>
      <c r="F305" s="280" t="s">
        <v>10</v>
      </c>
      <c r="G305" s="292" t="s">
        <v>2254</v>
      </c>
      <c r="H305" s="291">
        <v>4</v>
      </c>
      <c r="I305" s="270"/>
      <c r="J305" s="270"/>
      <c r="K305" s="257">
        <f t="shared" si="108"/>
        <v>0</v>
      </c>
      <c r="L305" s="257">
        <f t="shared" si="109"/>
        <v>0</v>
      </c>
      <c r="M305" s="257">
        <f t="shared" si="110"/>
        <v>0</v>
      </c>
      <c r="N305" s="257">
        <f t="shared" si="111"/>
        <v>0</v>
      </c>
      <c r="O305" s="258"/>
      <c r="P305" s="270" t="e">
        <f>IF(OR(E305="",G305=0),"",VLOOKUP(E305,#REF!,10,0)*H305)</f>
        <v>#REF!</v>
      </c>
      <c r="Q305" s="61"/>
      <c r="R305" s="63"/>
      <c r="S305" s="61"/>
    </row>
    <row r="306" spans="2:19" s="60" customFormat="1" ht="12" x14ac:dyDescent="0.2">
      <c r="B306" s="181"/>
      <c r="C306" s="180" t="s">
        <v>1766</v>
      </c>
      <c r="D306" s="214" t="s">
        <v>127</v>
      </c>
      <c r="E306" s="215">
        <v>90407</v>
      </c>
      <c r="F306" s="294" t="s">
        <v>1243</v>
      </c>
      <c r="G306" s="285" t="s">
        <v>2083</v>
      </c>
      <c r="H306" s="291">
        <v>4</v>
      </c>
      <c r="I306" s="270"/>
      <c r="J306" s="270"/>
      <c r="K306" s="257">
        <f t="shared" si="108"/>
        <v>0</v>
      </c>
      <c r="L306" s="257">
        <f t="shared" si="109"/>
        <v>0</v>
      </c>
      <c r="M306" s="257">
        <f t="shared" si="110"/>
        <v>0</v>
      </c>
      <c r="N306" s="257">
        <f t="shared" si="111"/>
        <v>0</v>
      </c>
      <c r="O306" s="258"/>
      <c r="P306" s="270" t="e">
        <f>IF(OR(E306="",G306=0),"",VLOOKUP(E306,#REF!,10,0)*H306)</f>
        <v>#REF!</v>
      </c>
      <c r="Q306" s="61"/>
      <c r="R306" s="63"/>
      <c r="S306" s="61"/>
    </row>
    <row r="307" spans="2:19" s="60" customFormat="1" ht="12" x14ac:dyDescent="0.2">
      <c r="B307" s="181"/>
      <c r="C307" s="180" t="s">
        <v>1867</v>
      </c>
      <c r="D307" s="214" t="s">
        <v>128</v>
      </c>
      <c r="E307" s="215">
        <v>83422</v>
      </c>
      <c r="F307" s="252" t="s">
        <v>1244</v>
      </c>
      <c r="G307" s="292" t="s">
        <v>2258</v>
      </c>
      <c r="H307" s="291">
        <v>228</v>
      </c>
      <c r="I307" s="270"/>
      <c r="J307" s="270"/>
      <c r="K307" s="271">
        <f>IF(H307="","",I307+J307)</f>
        <v>0</v>
      </c>
      <c r="L307" s="270">
        <f>IF(H307="","",H307*I307)</f>
        <v>0</v>
      </c>
      <c r="M307" s="270">
        <f>IF(H307="","",H307*J307)</f>
        <v>0</v>
      </c>
      <c r="N307" s="271">
        <f>IF(H307="","",H307*K307)</f>
        <v>0</v>
      </c>
      <c r="O307" s="270"/>
      <c r="P307" s="270" t="e">
        <f>IF(OR(E307="",G307=0),"",VLOOKUP(E307,#REF!,7,0)*H307)</f>
        <v>#REF!</v>
      </c>
      <c r="Q307" s="61"/>
      <c r="R307" s="63"/>
      <c r="S307" s="61"/>
    </row>
    <row r="308" spans="2:19" s="60" customFormat="1" ht="12" x14ac:dyDescent="0.2">
      <c r="B308" s="181"/>
      <c r="C308" s="180" t="s">
        <v>1867</v>
      </c>
      <c r="D308" s="214" t="s">
        <v>129</v>
      </c>
      <c r="E308" s="215">
        <v>83421</v>
      </c>
      <c r="F308" s="252" t="s">
        <v>1245</v>
      </c>
      <c r="G308" s="292" t="s">
        <v>2258</v>
      </c>
      <c r="H308" s="291">
        <v>57</v>
      </c>
      <c r="I308" s="270"/>
      <c r="J308" s="270"/>
      <c r="K308" s="271">
        <f>IF(H308="","",I308+J308)</f>
        <v>0</v>
      </c>
      <c r="L308" s="270">
        <f>IF(H308="","",H308*I308)</f>
        <v>0</v>
      </c>
      <c r="M308" s="270">
        <f>IF(H308="","",H308*J308)</f>
        <v>0</v>
      </c>
      <c r="N308" s="271">
        <f>IF(H308="","",H308*K308)</f>
        <v>0</v>
      </c>
      <c r="O308" s="270"/>
      <c r="P308" s="270" t="e">
        <f>IF(OR(E308="",G308=0),"",VLOOKUP(E308,#REF!,7,0)*H308)</f>
        <v>#REF!</v>
      </c>
      <c r="Q308" s="61"/>
      <c r="R308" s="63"/>
      <c r="S308" s="61"/>
    </row>
    <row r="309" spans="2:19" s="60" customFormat="1" ht="12" x14ac:dyDescent="0.2">
      <c r="B309" s="181"/>
      <c r="C309" s="180"/>
      <c r="D309" s="214" t="s">
        <v>130</v>
      </c>
      <c r="E309" s="215"/>
      <c r="F309" s="277" t="s">
        <v>1253</v>
      </c>
      <c r="G309" s="281"/>
      <c r="H309" s="282"/>
      <c r="I309" s="257"/>
      <c r="J309" s="257"/>
      <c r="K309" s="257"/>
      <c r="L309" s="257"/>
      <c r="M309" s="257"/>
      <c r="N309" s="257"/>
      <c r="O309" s="258"/>
      <c r="P309" s="258"/>
      <c r="Q309" s="61"/>
      <c r="R309" s="63"/>
      <c r="S309" s="61"/>
    </row>
    <row r="310" spans="2:19" s="60" customFormat="1" ht="48" x14ac:dyDescent="0.2">
      <c r="B310" s="181"/>
      <c r="C310" s="180" t="s">
        <v>1867</v>
      </c>
      <c r="D310" s="214" t="s">
        <v>131</v>
      </c>
      <c r="E310" s="215" t="s">
        <v>2221</v>
      </c>
      <c r="F310" s="280" t="s">
        <v>1896</v>
      </c>
      <c r="G310" s="281" t="s">
        <v>2254</v>
      </c>
      <c r="H310" s="282">
        <v>1</v>
      </c>
      <c r="I310" s="270"/>
      <c r="J310" s="270"/>
      <c r="K310" s="271">
        <f t="shared" ref="K310:K319" si="112">IF(H310="","",I310+J310)</f>
        <v>0</v>
      </c>
      <c r="L310" s="270">
        <f t="shared" ref="L310:L319" si="113">IF(H310="","",H310*I310)</f>
        <v>0</v>
      </c>
      <c r="M310" s="270">
        <f t="shared" ref="M310:M319" si="114">IF(H310="","",H310*J310)</f>
        <v>0</v>
      </c>
      <c r="N310" s="271">
        <f t="shared" ref="N310:N319" si="115">IF(H310="","",H310*K310)</f>
        <v>0</v>
      </c>
      <c r="O310" s="270"/>
      <c r="P310" s="270" t="e">
        <f>IF(OR(E310="",G310=0),"",VLOOKUP(E310,#REF!,7,0)*H310)</f>
        <v>#REF!</v>
      </c>
      <c r="Q310" s="61"/>
      <c r="R310" s="63"/>
      <c r="S310" s="61"/>
    </row>
    <row r="311" spans="2:19" s="60" customFormat="1" ht="24" x14ac:dyDescent="0.2">
      <c r="B311" s="181"/>
      <c r="C311" s="180" t="s">
        <v>1867</v>
      </c>
      <c r="D311" s="214" t="s">
        <v>132</v>
      </c>
      <c r="E311" s="215" t="s">
        <v>2216</v>
      </c>
      <c r="F311" s="280" t="s">
        <v>1254</v>
      </c>
      <c r="G311" s="281" t="s">
        <v>2254</v>
      </c>
      <c r="H311" s="282">
        <v>1</v>
      </c>
      <c r="I311" s="270"/>
      <c r="J311" s="270"/>
      <c r="K311" s="271">
        <f t="shared" si="112"/>
        <v>0</v>
      </c>
      <c r="L311" s="270">
        <f t="shared" si="113"/>
        <v>0</v>
      </c>
      <c r="M311" s="270">
        <f t="shared" si="114"/>
        <v>0</v>
      </c>
      <c r="N311" s="271">
        <f t="shared" si="115"/>
        <v>0</v>
      </c>
      <c r="O311" s="270"/>
      <c r="P311" s="270" t="e">
        <f>IF(OR(E311="",G311=0),"",VLOOKUP(E311,#REF!,7,0)*H311)</f>
        <v>#REF!</v>
      </c>
      <c r="Q311" s="61"/>
      <c r="R311" s="63"/>
      <c r="S311" s="61"/>
    </row>
    <row r="312" spans="2:19" s="60" customFormat="1" ht="12" x14ac:dyDescent="0.2">
      <c r="B312" s="181"/>
      <c r="C312" s="180" t="s">
        <v>1867</v>
      </c>
      <c r="D312" s="214" t="s">
        <v>133</v>
      </c>
      <c r="E312" s="215" t="s">
        <v>2214</v>
      </c>
      <c r="F312" s="297" t="s">
        <v>1255</v>
      </c>
      <c r="G312" s="281" t="s">
        <v>2254</v>
      </c>
      <c r="H312" s="282">
        <v>2</v>
      </c>
      <c r="I312" s="270"/>
      <c r="J312" s="270"/>
      <c r="K312" s="271">
        <f t="shared" si="112"/>
        <v>0</v>
      </c>
      <c r="L312" s="270">
        <f t="shared" si="113"/>
        <v>0</v>
      </c>
      <c r="M312" s="270">
        <f t="shared" si="114"/>
        <v>0</v>
      </c>
      <c r="N312" s="271">
        <f t="shared" si="115"/>
        <v>0</v>
      </c>
      <c r="O312" s="270"/>
      <c r="P312" s="270" t="e">
        <f>IF(OR(E312="",G312=0),"",VLOOKUP(E312,#REF!,7,0)*H312)</f>
        <v>#REF!</v>
      </c>
      <c r="Q312" s="61"/>
      <c r="R312" s="63"/>
      <c r="S312" s="61"/>
    </row>
    <row r="313" spans="2:19" s="60" customFormat="1" ht="12" x14ac:dyDescent="0.2">
      <c r="B313" s="181"/>
      <c r="C313" s="180" t="s">
        <v>1867</v>
      </c>
      <c r="D313" s="214" t="s">
        <v>134</v>
      </c>
      <c r="E313" s="215" t="s">
        <v>2213</v>
      </c>
      <c r="F313" s="297" t="s">
        <v>1256</v>
      </c>
      <c r="G313" s="281" t="s">
        <v>2254</v>
      </c>
      <c r="H313" s="282">
        <v>11</v>
      </c>
      <c r="I313" s="270"/>
      <c r="J313" s="270"/>
      <c r="K313" s="271">
        <f t="shared" si="112"/>
        <v>0</v>
      </c>
      <c r="L313" s="270">
        <f t="shared" si="113"/>
        <v>0</v>
      </c>
      <c r="M313" s="270">
        <f t="shared" si="114"/>
        <v>0</v>
      </c>
      <c r="N313" s="271">
        <f t="shared" si="115"/>
        <v>0</v>
      </c>
      <c r="O313" s="270"/>
      <c r="P313" s="270" t="e">
        <f>IF(OR(E313="",G313=0),"",VLOOKUP(E313,#REF!,7,0)*H313)</f>
        <v>#REF!</v>
      </c>
      <c r="Q313" s="61"/>
      <c r="R313" s="63"/>
      <c r="S313" s="61"/>
    </row>
    <row r="314" spans="2:19" s="60" customFormat="1" ht="12" x14ac:dyDescent="0.2">
      <c r="B314" s="181"/>
      <c r="C314" s="180" t="s">
        <v>1867</v>
      </c>
      <c r="D314" s="214" t="s">
        <v>135</v>
      </c>
      <c r="E314" s="215" t="s">
        <v>2213</v>
      </c>
      <c r="F314" s="297" t="s">
        <v>1257</v>
      </c>
      <c r="G314" s="281" t="s">
        <v>2254</v>
      </c>
      <c r="H314" s="282">
        <v>4</v>
      </c>
      <c r="I314" s="270"/>
      <c r="J314" s="270"/>
      <c r="K314" s="271">
        <f t="shared" si="112"/>
        <v>0</v>
      </c>
      <c r="L314" s="270">
        <f t="shared" si="113"/>
        <v>0</v>
      </c>
      <c r="M314" s="270">
        <f t="shared" si="114"/>
        <v>0</v>
      </c>
      <c r="N314" s="271">
        <f t="shared" si="115"/>
        <v>0</v>
      </c>
      <c r="O314" s="270"/>
      <c r="P314" s="270" t="e">
        <f>IF(OR(E314="",G314=0),"",VLOOKUP(E314,#REF!,7,0)*H314)</f>
        <v>#REF!</v>
      </c>
      <c r="Q314" s="61"/>
      <c r="R314" s="63"/>
      <c r="S314" s="61"/>
    </row>
    <row r="315" spans="2:19" s="60" customFormat="1" ht="12" x14ac:dyDescent="0.2">
      <c r="B315" s="181"/>
      <c r="C315" s="180" t="s">
        <v>1766</v>
      </c>
      <c r="D315" s="214" t="s">
        <v>136</v>
      </c>
      <c r="E315" s="215">
        <v>90020</v>
      </c>
      <c r="F315" s="243" t="s">
        <v>1726</v>
      </c>
      <c r="G315" s="281" t="s">
        <v>2254</v>
      </c>
      <c r="H315" s="282">
        <v>1</v>
      </c>
      <c r="I315" s="270"/>
      <c r="J315" s="270"/>
      <c r="K315" s="257">
        <f t="shared" si="112"/>
        <v>0</v>
      </c>
      <c r="L315" s="257">
        <f t="shared" si="113"/>
        <v>0</v>
      </c>
      <c r="M315" s="257">
        <f t="shared" si="114"/>
        <v>0</v>
      </c>
      <c r="N315" s="257">
        <f t="shared" si="115"/>
        <v>0</v>
      </c>
      <c r="O315" s="258"/>
      <c r="P315" s="270" t="e">
        <f>IF(OR(E315="",G315=0),"",VLOOKUP(E315,#REF!,10,0)*H315)</f>
        <v>#REF!</v>
      </c>
      <c r="Q315" s="61"/>
      <c r="R315" s="63"/>
      <c r="S315" s="61"/>
    </row>
    <row r="316" spans="2:19" s="60" customFormat="1" ht="12" x14ac:dyDescent="0.2">
      <c r="B316" s="181"/>
      <c r="C316" s="180" t="s">
        <v>1766</v>
      </c>
      <c r="D316" s="214" t="s">
        <v>137</v>
      </c>
      <c r="E316" s="215">
        <v>90141</v>
      </c>
      <c r="F316" s="243" t="s">
        <v>1737</v>
      </c>
      <c r="G316" s="281" t="s">
        <v>2254</v>
      </c>
      <c r="H316" s="282">
        <v>3</v>
      </c>
      <c r="I316" s="270"/>
      <c r="J316" s="270"/>
      <c r="K316" s="257">
        <f t="shared" si="112"/>
        <v>0</v>
      </c>
      <c r="L316" s="257">
        <f t="shared" si="113"/>
        <v>0</v>
      </c>
      <c r="M316" s="257">
        <f t="shared" si="114"/>
        <v>0</v>
      </c>
      <c r="N316" s="257">
        <f t="shared" si="115"/>
        <v>0</v>
      </c>
      <c r="O316" s="258"/>
      <c r="P316" s="270" t="e">
        <f>IF(OR(E316="",G316=0),"",VLOOKUP(E316,#REF!,10,0)*H316)</f>
        <v>#REF!</v>
      </c>
      <c r="Q316" s="61"/>
      <c r="R316" s="63"/>
      <c r="S316" s="61"/>
    </row>
    <row r="317" spans="2:19" s="60" customFormat="1" ht="12" x14ac:dyDescent="0.2">
      <c r="B317" s="181"/>
      <c r="C317" s="180" t="s">
        <v>1766</v>
      </c>
      <c r="D317" s="214" t="s">
        <v>138</v>
      </c>
      <c r="E317" s="215">
        <v>90422</v>
      </c>
      <c r="F317" s="280" t="s">
        <v>6</v>
      </c>
      <c r="G317" s="281" t="s">
        <v>2258</v>
      </c>
      <c r="H317" s="282">
        <v>40</v>
      </c>
      <c r="I317" s="270"/>
      <c r="J317" s="270"/>
      <c r="K317" s="257">
        <f t="shared" si="112"/>
        <v>0</v>
      </c>
      <c r="L317" s="257">
        <f t="shared" si="113"/>
        <v>0</v>
      </c>
      <c r="M317" s="257">
        <f t="shared" si="114"/>
        <v>0</v>
      </c>
      <c r="N317" s="257">
        <f t="shared" si="115"/>
        <v>0</v>
      </c>
      <c r="O317" s="258"/>
      <c r="P317" s="270" t="e">
        <f>IF(OR(E317="",G317=0),"",VLOOKUP(E317,#REF!,10,0)*H317)</f>
        <v>#REF!</v>
      </c>
      <c r="Q317" s="61"/>
      <c r="R317" s="63"/>
      <c r="S317" s="61"/>
    </row>
    <row r="318" spans="2:19" s="60" customFormat="1" ht="12" x14ac:dyDescent="0.2">
      <c r="B318" s="181"/>
      <c r="C318" s="180" t="s">
        <v>1766</v>
      </c>
      <c r="D318" s="214" t="s">
        <v>139</v>
      </c>
      <c r="E318" s="215">
        <v>90453</v>
      </c>
      <c r="F318" s="280" t="s">
        <v>11</v>
      </c>
      <c r="G318" s="281" t="s">
        <v>2254</v>
      </c>
      <c r="H318" s="282">
        <v>4</v>
      </c>
      <c r="I318" s="270"/>
      <c r="J318" s="270"/>
      <c r="K318" s="257">
        <f t="shared" si="112"/>
        <v>0</v>
      </c>
      <c r="L318" s="257">
        <f t="shared" si="113"/>
        <v>0</v>
      </c>
      <c r="M318" s="257">
        <f t="shared" si="114"/>
        <v>0</v>
      </c>
      <c r="N318" s="257">
        <f t="shared" si="115"/>
        <v>0</v>
      </c>
      <c r="O318" s="258"/>
      <c r="P318" s="270" t="e">
        <f>IF(OR(E318="",G318=0),"",VLOOKUP(E318,#REF!,10,0)*H318)</f>
        <v>#REF!</v>
      </c>
      <c r="Q318" s="61"/>
      <c r="R318" s="63"/>
      <c r="S318" s="61"/>
    </row>
    <row r="319" spans="2:19" s="60" customFormat="1" ht="12" x14ac:dyDescent="0.2">
      <c r="B319" s="181"/>
      <c r="C319" s="180" t="s">
        <v>1766</v>
      </c>
      <c r="D319" s="214" t="s">
        <v>140</v>
      </c>
      <c r="E319" s="215">
        <v>90303</v>
      </c>
      <c r="F319" s="280" t="s">
        <v>1897</v>
      </c>
      <c r="G319" s="285" t="s">
        <v>2083</v>
      </c>
      <c r="H319" s="282">
        <v>4</v>
      </c>
      <c r="I319" s="270"/>
      <c r="J319" s="270"/>
      <c r="K319" s="257">
        <f t="shared" si="112"/>
        <v>0</v>
      </c>
      <c r="L319" s="257">
        <f t="shared" si="113"/>
        <v>0</v>
      </c>
      <c r="M319" s="257">
        <f t="shared" si="114"/>
        <v>0</v>
      </c>
      <c r="N319" s="257">
        <f t="shared" si="115"/>
        <v>0</v>
      </c>
      <c r="O319" s="258"/>
      <c r="P319" s="270" t="e">
        <f>IF(OR(E319="",G319=0),"",VLOOKUP(E319,#REF!,10,0)*H319)</f>
        <v>#REF!</v>
      </c>
      <c r="Q319" s="61"/>
      <c r="R319" s="63"/>
      <c r="S319" s="61"/>
    </row>
    <row r="320" spans="2:19" s="60" customFormat="1" ht="12" x14ac:dyDescent="0.2">
      <c r="B320" s="181"/>
      <c r="C320" s="180" t="s">
        <v>1867</v>
      </c>
      <c r="D320" s="214" t="s">
        <v>141</v>
      </c>
      <c r="E320" s="215">
        <v>83420</v>
      </c>
      <c r="F320" s="243" t="s">
        <v>1218</v>
      </c>
      <c r="G320" s="281" t="s">
        <v>2258</v>
      </c>
      <c r="H320" s="282">
        <v>100</v>
      </c>
      <c r="I320" s="270"/>
      <c r="J320" s="270"/>
      <c r="K320" s="271">
        <f>IF(H320="","",I320+J320)</f>
        <v>0</v>
      </c>
      <c r="L320" s="270">
        <f>IF(H320="","",H320*I320)</f>
        <v>0</v>
      </c>
      <c r="M320" s="270">
        <f>IF(H320="","",H320*J320)</f>
        <v>0</v>
      </c>
      <c r="N320" s="271">
        <f>IF(H320="","",H320*K320)</f>
        <v>0</v>
      </c>
      <c r="O320" s="270"/>
      <c r="P320" s="270" t="e">
        <f>IF(OR(E320="",G320=0),"",VLOOKUP(E320,#REF!,7,0)*H320)</f>
        <v>#REF!</v>
      </c>
      <c r="Q320" s="61"/>
      <c r="R320" s="63"/>
      <c r="S320" s="61"/>
    </row>
    <row r="321" spans="2:19" s="60" customFormat="1" ht="12" x14ac:dyDescent="0.2">
      <c r="B321" s="181"/>
      <c r="C321" s="180"/>
      <c r="D321" s="214" t="s">
        <v>1916</v>
      </c>
      <c r="E321" s="215"/>
      <c r="F321" s="277" t="s">
        <v>1258</v>
      </c>
      <c r="G321" s="281"/>
      <c r="H321" s="282"/>
      <c r="I321" s="257"/>
      <c r="J321" s="257"/>
      <c r="K321" s="257"/>
      <c r="L321" s="257"/>
      <c r="M321" s="257"/>
      <c r="N321" s="257"/>
      <c r="O321" s="258"/>
      <c r="P321" s="258"/>
      <c r="Q321" s="61"/>
      <c r="R321" s="63"/>
      <c r="S321" s="61"/>
    </row>
    <row r="322" spans="2:19" s="60" customFormat="1" ht="96" x14ac:dyDescent="0.2">
      <c r="B322" s="181"/>
      <c r="C322" s="180" t="s">
        <v>1766</v>
      </c>
      <c r="D322" s="214" t="s">
        <v>1917</v>
      </c>
      <c r="E322" s="215">
        <v>90436</v>
      </c>
      <c r="F322" s="297" t="s">
        <v>1259</v>
      </c>
      <c r="G322" s="281" t="s">
        <v>2254</v>
      </c>
      <c r="H322" s="282">
        <v>53</v>
      </c>
      <c r="I322" s="270"/>
      <c r="J322" s="270"/>
      <c r="K322" s="257">
        <f t="shared" ref="K322:K343" si="116">IF(H322="","",I322+J322)</f>
        <v>0</v>
      </c>
      <c r="L322" s="257">
        <f t="shared" ref="L322:L343" si="117">IF(H322="","",H322*I322)</f>
        <v>0</v>
      </c>
      <c r="M322" s="257">
        <f t="shared" ref="M322:M343" si="118">IF(H322="","",H322*J322)</f>
        <v>0</v>
      </c>
      <c r="N322" s="257">
        <f t="shared" ref="N322:N343" si="119">IF(H322="","",H322*K322)</f>
        <v>0</v>
      </c>
      <c r="O322" s="258"/>
      <c r="P322" s="270" t="e">
        <f>IF(OR(E322="",G322=0),"",VLOOKUP(E322,#REF!,10,0)*H322)</f>
        <v>#REF!</v>
      </c>
      <c r="Q322" s="61"/>
      <c r="R322" s="63"/>
      <c r="S322" s="61"/>
    </row>
    <row r="323" spans="2:19" s="60" customFormat="1" ht="96" x14ac:dyDescent="0.2">
      <c r="B323" s="181"/>
      <c r="C323" s="180" t="s">
        <v>1766</v>
      </c>
      <c r="D323" s="214" t="s">
        <v>142</v>
      </c>
      <c r="E323" s="215">
        <v>90437</v>
      </c>
      <c r="F323" s="297" t="s">
        <v>1260</v>
      </c>
      <c r="G323" s="281" t="s">
        <v>2083</v>
      </c>
      <c r="H323" s="282">
        <v>1</v>
      </c>
      <c r="I323" s="270"/>
      <c r="J323" s="270"/>
      <c r="K323" s="257">
        <f t="shared" si="116"/>
        <v>0</v>
      </c>
      <c r="L323" s="257">
        <f t="shared" si="117"/>
        <v>0</v>
      </c>
      <c r="M323" s="257">
        <f t="shared" si="118"/>
        <v>0</v>
      </c>
      <c r="N323" s="257">
        <f t="shared" si="119"/>
        <v>0</v>
      </c>
      <c r="O323" s="258"/>
      <c r="P323" s="270" t="e">
        <f>IF(OR(E323="",G323=0),"",VLOOKUP(E323,#REF!,10,0)*H323)</f>
        <v>#REF!</v>
      </c>
      <c r="Q323" s="61"/>
      <c r="R323" s="63"/>
      <c r="S323" s="61"/>
    </row>
    <row r="324" spans="2:19" s="60" customFormat="1" ht="48" x14ac:dyDescent="0.2">
      <c r="B324" s="181"/>
      <c r="C324" s="180" t="s">
        <v>1766</v>
      </c>
      <c r="D324" s="214" t="s">
        <v>1828</v>
      </c>
      <c r="E324" s="215">
        <v>90435</v>
      </c>
      <c r="F324" s="297" t="s">
        <v>1261</v>
      </c>
      <c r="G324" s="281" t="s">
        <v>2254</v>
      </c>
      <c r="H324" s="282">
        <v>2</v>
      </c>
      <c r="I324" s="270"/>
      <c r="J324" s="270"/>
      <c r="K324" s="257">
        <f t="shared" si="116"/>
        <v>0</v>
      </c>
      <c r="L324" s="257">
        <f t="shared" si="117"/>
        <v>0</v>
      </c>
      <c r="M324" s="257">
        <f t="shared" si="118"/>
        <v>0</v>
      </c>
      <c r="N324" s="257">
        <f t="shared" si="119"/>
        <v>0</v>
      </c>
      <c r="O324" s="258"/>
      <c r="P324" s="270" t="e">
        <f>IF(OR(E324="",G324=0),"",VLOOKUP(E324,#REF!,10,0)*H324)</f>
        <v>#REF!</v>
      </c>
      <c r="Q324" s="61"/>
      <c r="R324" s="63"/>
      <c r="S324" s="61"/>
    </row>
    <row r="325" spans="2:19" s="60" customFormat="1" ht="12" x14ac:dyDescent="0.2">
      <c r="B325" s="181"/>
      <c r="C325" s="180" t="s">
        <v>1867</v>
      </c>
      <c r="D325" s="214" t="s">
        <v>143</v>
      </c>
      <c r="E325" s="215" t="s">
        <v>2225</v>
      </c>
      <c r="F325" s="298" t="s">
        <v>1262</v>
      </c>
      <c r="G325" s="292" t="s">
        <v>2254</v>
      </c>
      <c r="H325" s="291">
        <v>2</v>
      </c>
      <c r="I325" s="270"/>
      <c r="J325" s="270"/>
      <c r="K325" s="271">
        <f t="shared" si="116"/>
        <v>0</v>
      </c>
      <c r="L325" s="270">
        <f t="shared" si="117"/>
        <v>0</v>
      </c>
      <c r="M325" s="270">
        <f t="shared" si="118"/>
        <v>0</v>
      </c>
      <c r="N325" s="271">
        <f t="shared" si="119"/>
        <v>0</v>
      </c>
      <c r="O325" s="270"/>
      <c r="P325" s="270" t="e">
        <f>IF(OR(E325="",G325=0),"",VLOOKUP(E325,#REF!,7,0)*H325)</f>
        <v>#REF!</v>
      </c>
      <c r="Q325" s="61"/>
      <c r="R325" s="63"/>
      <c r="S325" s="61"/>
    </row>
    <row r="326" spans="2:19" s="60" customFormat="1" ht="12" x14ac:dyDescent="0.2">
      <c r="B326" s="181"/>
      <c r="C326" s="180" t="s">
        <v>1766</v>
      </c>
      <c r="D326" s="214" t="s">
        <v>144</v>
      </c>
      <c r="E326" s="215">
        <v>90539</v>
      </c>
      <c r="F326" s="297" t="s">
        <v>1820</v>
      </c>
      <c r="G326" s="281" t="s">
        <v>2254</v>
      </c>
      <c r="H326" s="282">
        <v>4</v>
      </c>
      <c r="I326" s="270"/>
      <c r="J326" s="270"/>
      <c r="K326" s="257">
        <f t="shared" si="116"/>
        <v>0</v>
      </c>
      <c r="L326" s="257">
        <f t="shared" si="117"/>
        <v>0</v>
      </c>
      <c r="M326" s="257">
        <f t="shared" si="118"/>
        <v>0</v>
      </c>
      <c r="N326" s="257">
        <f t="shared" si="119"/>
        <v>0</v>
      </c>
      <c r="O326" s="258"/>
      <c r="P326" s="270" t="e">
        <f>IF(OR(E326="",G326=0),"",VLOOKUP(E326,#REF!,10,0)*H326)</f>
        <v>#REF!</v>
      </c>
      <c r="Q326" s="61"/>
      <c r="R326" s="63"/>
      <c r="S326" s="61"/>
    </row>
    <row r="327" spans="2:19" s="60" customFormat="1" ht="12" x14ac:dyDescent="0.2">
      <c r="B327" s="181"/>
      <c r="C327" s="180" t="s">
        <v>1766</v>
      </c>
      <c r="D327" s="214" t="s">
        <v>145</v>
      </c>
      <c r="E327" s="215">
        <v>90428</v>
      </c>
      <c r="F327" s="297" t="s">
        <v>1263</v>
      </c>
      <c r="G327" s="281" t="s">
        <v>2254</v>
      </c>
      <c r="H327" s="282">
        <v>17</v>
      </c>
      <c r="I327" s="270"/>
      <c r="J327" s="270"/>
      <c r="K327" s="257">
        <f t="shared" si="116"/>
        <v>0</v>
      </c>
      <c r="L327" s="257">
        <f t="shared" si="117"/>
        <v>0</v>
      </c>
      <c r="M327" s="257">
        <f t="shared" si="118"/>
        <v>0</v>
      </c>
      <c r="N327" s="257">
        <f t="shared" si="119"/>
        <v>0</v>
      </c>
      <c r="O327" s="258"/>
      <c r="P327" s="270" t="e">
        <f>IF(OR(E327="",G327=0),"",VLOOKUP(E327,#REF!,10,0)*H327)</f>
        <v>#REF!</v>
      </c>
      <c r="Q327" s="61"/>
      <c r="R327" s="63"/>
      <c r="S327" s="61"/>
    </row>
    <row r="328" spans="2:19" s="60" customFormat="1" ht="12" x14ac:dyDescent="0.2">
      <c r="B328" s="181"/>
      <c r="C328" s="180" t="s">
        <v>1766</v>
      </c>
      <c r="D328" s="214" t="s">
        <v>1829</v>
      </c>
      <c r="E328" s="215">
        <v>90431</v>
      </c>
      <c r="F328" s="297" t="s">
        <v>1264</v>
      </c>
      <c r="G328" s="281" t="s">
        <v>2254</v>
      </c>
      <c r="H328" s="282">
        <v>2</v>
      </c>
      <c r="I328" s="270"/>
      <c r="J328" s="270"/>
      <c r="K328" s="257">
        <f t="shared" si="116"/>
        <v>0</v>
      </c>
      <c r="L328" s="257">
        <f t="shared" si="117"/>
        <v>0</v>
      </c>
      <c r="M328" s="257">
        <f t="shared" si="118"/>
        <v>0</v>
      </c>
      <c r="N328" s="257">
        <f t="shared" si="119"/>
        <v>0</v>
      </c>
      <c r="O328" s="258"/>
      <c r="P328" s="270" t="e">
        <f>IF(OR(E328="",G328=0),"",VLOOKUP(E328,#REF!,10,0)*H328)</f>
        <v>#REF!</v>
      </c>
      <c r="Q328" s="61"/>
      <c r="R328" s="63"/>
      <c r="S328" s="61"/>
    </row>
    <row r="329" spans="2:19" s="60" customFormat="1" ht="12" x14ac:dyDescent="0.2">
      <c r="B329" s="181"/>
      <c r="C329" s="180" t="s">
        <v>1867</v>
      </c>
      <c r="D329" s="214" t="s">
        <v>1918</v>
      </c>
      <c r="E329" s="215">
        <v>72334</v>
      </c>
      <c r="F329" s="297" t="s">
        <v>1265</v>
      </c>
      <c r="G329" s="281" t="s">
        <v>2254</v>
      </c>
      <c r="H329" s="282">
        <v>1</v>
      </c>
      <c r="I329" s="270"/>
      <c r="J329" s="270"/>
      <c r="K329" s="271">
        <f t="shared" si="116"/>
        <v>0</v>
      </c>
      <c r="L329" s="270">
        <f t="shared" si="117"/>
        <v>0</v>
      </c>
      <c r="M329" s="270">
        <f t="shared" si="118"/>
        <v>0</v>
      </c>
      <c r="N329" s="271">
        <f t="shared" si="119"/>
        <v>0</v>
      </c>
      <c r="O329" s="270"/>
      <c r="P329" s="270" t="e">
        <f>IF(OR(E329="",G329=0),"",VLOOKUP(E329,#REF!,7,0)*H329)</f>
        <v>#REF!</v>
      </c>
      <c r="Q329" s="61"/>
      <c r="R329" s="63"/>
      <c r="S329" s="61"/>
    </row>
    <row r="330" spans="2:19" s="60" customFormat="1" ht="12" x14ac:dyDescent="0.2">
      <c r="B330" s="181"/>
      <c r="C330" s="180" t="s">
        <v>1766</v>
      </c>
      <c r="D330" s="214" t="s">
        <v>1830</v>
      </c>
      <c r="E330" s="215">
        <v>90429</v>
      </c>
      <c r="F330" s="297" t="s">
        <v>1823</v>
      </c>
      <c r="G330" s="281" t="s">
        <v>2254</v>
      </c>
      <c r="H330" s="282">
        <v>1</v>
      </c>
      <c r="I330" s="270"/>
      <c r="J330" s="270"/>
      <c r="K330" s="257">
        <f t="shared" si="116"/>
        <v>0</v>
      </c>
      <c r="L330" s="257">
        <f t="shared" si="117"/>
        <v>0</v>
      </c>
      <c r="M330" s="257">
        <f t="shared" si="118"/>
        <v>0</v>
      </c>
      <c r="N330" s="257">
        <f t="shared" si="119"/>
        <v>0</v>
      </c>
      <c r="O330" s="258"/>
      <c r="P330" s="270" t="e">
        <f>IF(OR(E330="",G330=0),"",VLOOKUP(E330,#REF!,10,0)*H330)</f>
        <v>#REF!</v>
      </c>
      <c r="Q330" s="61"/>
      <c r="R330" s="63"/>
      <c r="S330" s="61"/>
    </row>
    <row r="331" spans="2:19" s="60" customFormat="1" ht="12" x14ac:dyDescent="0.2">
      <c r="B331" s="181"/>
      <c r="C331" s="180" t="s">
        <v>1766</v>
      </c>
      <c r="D331" s="214" t="s">
        <v>146</v>
      </c>
      <c r="E331" s="215">
        <v>90426</v>
      </c>
      <c r="F331" s="297" t="s">
        <v>1266</v>
      </c>
      <c r="G331" s="281" t="s">
        <v>2254</v>
      </c>
      <c r="H331" s="282">
        <v>1</v>
      </c>
      <c r="I331" s="270"/>
      <c r="J331" s="270"/>
      <c r="K331" s="257">
        <f t="shared" si="116"/>
        <v>0</v>
      </c>
      <c r="L331" s="257">
        <f t="shared" si="117"/>
        <v>0</v>
      </c>
      <c r="M331" s="257">
        <f t="shared" si="118"/>
        <v>0</v>
      </c>
      <c r="N331" s="257">
        <f t="shared" si="119"/>
        <v>0</v>
      </c>
      <c r="O331" s="258"/>
      <c r="P331" s="270" t="e">
        <f>IF(OR(E331="",G331=0),"",VLOOKUP(E331,#REF!,10,0)*H331)</f>
        <v>#REF!</v>
      </c>
      <c r="Q331" s="61"/>
      <c r="R331" s="63"/>
      <c r="S331" s="61"/>
    </row>
    <row r="332" spans="2:19" s="60" customFormat="1" ht="12" x14ac:dyDescent="0.2">
      <c r="B332" s="181"/>
      <c r="C332" s="180" t="s">
        <v>1766</v>
      </c>
      <c r="D332" s="214" t="s">
        <v>147</v>
      </c>
      <c r="E332" s="215">
        <v>90427</v>
      </c>
      <c r="F332" s="297" t="s">
        <v>1267</v>
      </c>
      <c r="G332" s="281" t="s">
        <v>2254</v>
      </c>
      <c r="H332" s="282">
        <v>1</v>
      </c>
      <c r="I332" s="270"/>
      <c r="J332" s="270"/>
      <c r="K332" s="257">
        <f t="shared" si="116"/>
        <v>0</v>
      </c>
      <c r="L332" s="257">
        <f t="shared" si="117"/>
        <v>0</v>
      </c>
      <c r="M332" s="257">
        <f t="shared" si="118"/>
        <v>0</v>
      </c>
      <c r="N332" s="257">
        <f t="shared" si="119"/>
        <v>0</v>
      </c>
      <c r="O332" s="258"/>
      <c r="P332" s="270" t="e">
        <f>IF(OR(E332="",G332=0),"",VLOOKUP(E332,#REF!,10,0)*H332)</f>
        <v>#REF!</v>
      </c>
      <c r="Q332" s="61"/>
      <c r="R332" s="63"/>
      <c r="S332" s="61"/>
    </row>
    <row r="333" spans="2:19" s="60" customFormat="1" ht="12" x14ac:dyDescent="0.2">
      <c r="B333" s="181"/>
      <c r="C333" s="180" t="s">
        <v>1867</v>
      </c>
      <c r="D333" s="214" t="s">
        <v>148</v>
      </c>
      <c r="E333" s="215">
        <v>83466</v>
      </c>
      <c r="F333" s="297" t="s">
        <v>1657</v>
      </c>
      <c r="G333" s="281" t="s">
        <v>2254</v>
      </c>
      <c r="H333" s="282">
        <v>1</v>
      </c>
      <c r="I333" s="270"/>
      <c r="J333" s="270"/>
      <c r="K333" s="271">
        <f t="shared" si="116"/>
        <v>0</v>
      </c>
      <c r="L333" s="270">
        <f t="shared" si="117"/>
        <v>0</v>
      </c>
      <c r="M333" s="270">
        <f t="shared" si="118"/>
        <v>0</v>
      </c>
      <c r="N333" s="271">
        <f t="shared" si="119"/>
        <v>0</v>
      </c>
      <c r="O333" s="270"/>
      <c r="P333" s="270" t="e">
        <f>IF(OR(E333="",G333=0),"",VLOOKUP(E333,#REF!,7,0)*H333)</f>
        <v>#REF!</v>
      </c>
      <c r="Q333" s="61"/>
      <c r="R333" s="63"/>
      <c r="S333" s="61"/>
    </row>
    <row r="334" spans="2:19" s="60" customFormat="1" ht="12" x14ac:dyDescent="0.2">
      <c r="B334" s="181"/>
      <c r="C334" s="180" t="s">
        <v>1867</v>
      </c>
      <c r="D334" s="214" t="s">
        <v>149</v>
      </c>
      <c r="E334" s="215">
        <v>83566</v>
      </c>
      <c r="F334" s="297" t="s">
        <v>1661</v>
      </c>
      <c r="G334" s="281" t="s">
        <v>2254</v>
      </c>
      <c r="H334" s="282">
        <v>83</v>
      </c>
      <c r="I334" s="270"/>
      <c r="J334" s="270"/>
      <c r="K334" s="271">
        <f t="shared" si="116"/>
        <v>0</v>
      </c>
      <c r="L334" s="270">
        <f t="shared" si="117"/>
        <v>0</v>
      </c>
      <c r="M334" s="270">
        <f t="shared" si="118"/>
        <v>0</v>
      </c>
      <c r="N334" s="271">
        <f t="shared" si="119"/>
        <v>0</v>
      </c>
      <c r="O334" s="270"/>
      <c r="P334" s="270" t="e">
        <f>IF(OR(E334="",G334=0),"",VLOOKUP(E334,#REF!,7,0)*H334)</f>
        <v>#REF!</v>
      </c>
      <c r="Q334" s="61"/>
      <c r="R334" s="63"/>
      <c r="S334" s="61"/>
    </row>
    <row r="335" spans="2:19" s="60" customFormat="1" ht="12" x14ac:dyDescent="0.2">
      <c r="B335" s="181"/>
      <c r="C335" s="180" t="s">
        <v>1766</v>
      </c>
      <c r="D335" s="214" t="s">
        <v>150</v>
      </c>
      <c r="E335" s="215">
        <v>90450</v>
      </c>
      <c r="F335" s="297" t="s">
        <v>1662</v>
      </c>
      <c r="G335" s="281" t="s">
        <v>2254</v>
      </c>
      <c r="H335" s="282">
        <v>25</v>
      </c>
      <c r="I335" s="270"/>
      <c r="J335" s="270"/>
      <c r="K335" s="257">
        <f t="shared" si="116"/>
        <v>0</v>
      </c>
      <c r="L335" s="257">
        <f t="shared" si="117"/>
        <v>0</v>
      </c>
      <c r="M335" s="257">
        <f t="shared" si="118"/>
        <v>0</v>
      </c>
      <c r="N335" s="257">
        <f t="shared" si="119"/>
        <v>0</v>
      </c>
      <c r="O335" s="258"/>
      <c r="P335" s="270" t="e">
        <f>IF(OR(E335="",G335=0),"",VLOOKUP(E335,#REF!,10,0)*H335)</f>
        <v>#REF!</v>
      </c>
      <c r="Q335" s="61"/>
      <c r="R335" s="63"/>
      <c r="S335" s="61"/>
    </row>
    <row r="336" spans="2:19" s="60" customFormat="1" ht="24" x14ac:dyDescent="0.2">
      <c r="B336" s="181"/>
      <c r="C336" s="180" t="s">
        <v>1867</v>
      </c>
      <c r="D336" s="214" t="s">
        <v>151</v>
      </c>
      <c r="E336" s="215">
        <v>83387</v>
      </c>
      <c r="F336" s="240" t="s">
        <v>1627</v>
      </c>
      <c r="G336" s="281" t="s">
        <v>2254</v>
      </c>
      <c r="H336" s="282">
        <v>107</v>
      </c>
      <c r="I336" s="270"/>
      <c r="J336" s="270"/>
      <c r="K336" s="271">
        <f t="shared" si="116"/>
        <v>0</v>
      </c>
      <c r="L336" s="270">
        <f t="shared" si="117"/>
        <v>0</v>
      </c>
      <c r="M336" s="270">
        <f t="shared" si="118"/>
        <v>0</v>
      </c>
      <c r="N336" s="271">
        <f t="shared" si="119"/>
        <v>0</v>
      </c>
      <c r="O336" s="270"/>
      <c r="P336" s="270" t="e">
        <f>IF(OR(E336="",G336=0),"",VLOOKUP(E336,#REF!,7,0)*H336)</f>
        <v>#REF!</v>
      </c>
      <c r="Q336" s="61"/>
      <c r="R336" s="63"/>
      <c r="S336" s="61"/>
    </row>
    <row r="337" spans="2:19" s="60" customFormat="1" ht="12" x14ac:dyDescent="0.2">
      <c r="B337" s="181"/>
      <c r="C337" s="180" t="s">
        <v>1867</v>
      </c>
      <c r="D337" s="214" t="s">
        <v>152</v>
      </c>
      <c r="E337" s="215">
        <v>83386</v>
      </c>
      <c r="F337" s="243" t="s">
        <v>1268</v>
      </c>
      <c r="G337" s="281" t="s">
        <v>2254</v>
      </c>
      <c r="H337" s="282">
        <v>25</v>
      </c>
      <c r="I337" s="270"/>
      <c r="J337" s="270"/>
      <c r="K337" s="271">
        <f t="shared" si="116"/>
        <v>0</v>
      </c>
      <c r="L337" s="270">
        <f t="shared" si="117"/>
        <v>0</v>
      </c>
      <c r="M337" s="270">
        <f t="shared" si="118"/>
        <v>0</v>
      </c>
      <c r="N337" s="271">
        <f t="shared" si="119"/>
        <v>0</v>
      </c>
      <c r="O337" s="270"/>
      <c r="P337" s="270" t="e">
        <f>IF(OR(E337="",G337=0),"",VLOOKUP(E337,#REF!,7,0)*H337)</f>
        <v>#REF!</v>
      </c>
      <c r="Q337" s="61"/>
      <c r="R337" s="63"/>
      <c r="S337" s="61"/>
    </row>
    <row r="338" spans="2:19" s="60" customFormat="1" ht="12" x14ac:dyDescent="0.2">
      <c r="B338" s="181"/>
      <c r="C338" s="180" t="s">
        <v>1766</v>
      </c>
      <c r="D338" s="214" t="s">
        <v>153</v>
      </c>
      <c r="E338" s="215">
        <v>90413</v>
      </c>
      <c r="F338" s="243" t="s">
        <v>1269</v>
      </c>
      <c r="G338" s="281" t="s">
        <v>2254</v>
      </c>
      <c r="H338" s="282">
        <v>2</v>
      </c>
      <c r="I338" s="270"/>
      <c r="J338" s="270"/>
      <c r="K338" s="257">
        <f t="shared" si="116"/>
        <v>0</v>
      </c>
      <c r="L338" s="257">
        <f t="shared" si="117"/>
        <v>0</v>
      </c>
      <c r="M338" s="257">
        <f t="shared" si="118"/>
        <v>0</v>
      </c>
      <c r="N338" s="257">
        <f t="shared" si="119"/>
        <v>0</v>
      </c>
      <c r="O338" s="258"/>
      <c r="P338" s="270" t="e">
        <f>IF(OR(E338="",G338=0),"",VLOOKUP(E338,#REF!,10,0)*H338)</f>
        <v>#REF!</v>
      </c>
      <c r="Q338" s="61"/>
      <c r="R338" s="63"/>
      <c r="S338" s="61"/>
    </row>
    <row r="339" spans="2:19" s="60" customFormat="1" ht="24" x14ac:dyDescent="0.2">
      <c r="B339" s="181"/>
      <c r="C339" s="180" t="s">
        <v>1766</v>
      </c>
      <c r="D339" s="214" t="s">
        <v>154</v>
      </c>
      <c r="E339" s="215">
        <v>90146</v>
      </c>
      <c r="F339" s="240" t="s">
        <v>1631</v>
      </c>
      <c r="G339" s="293" t="s">
        <v>2258</v>
      </c>
      <c r="H339" s="282">
        <v>144</v>
      </c>
      <c r="I339" s="270"/>
      <c r="J339" s="270"/>
      <c r="K339" s="257">
        <f t="shared" si="116"/>
        <v>0</v>
      </c>
      <c r="L339" s="257">
        <f t="shared" si="117"/>
        <v>0</v>
      </c>
      <c r="M339" s="257">
        <f t="shared" si="118"/>
        <v>0</v>
      </c>
      <c r="N339" s="257">
        <f t="shared" si="119"/>
        <v>0</v>
      </c>
      <c r="O339" s="258"/>
      <c r="P339" s="270" t="e">
        <f>IF(OR(E339="",G339=0),"",VLOOKUP(E339,#REF!,10,0)*H339)</f>
        <v>#REF!</v>
      </c>
      <c r="Q339" s="61"/>
      <c r="R339" s="63"/>
      <c r="S339" s="61"/>
    </row>
    <row r="340" spans="2:19" s="60" customFormat="1" ht="24" x14ac:dyDescent="0.2">
      <c r="B340" s="181"/>
      <c r="C340" s="180" t="s">
        <v>1766</v>
      </c>
      <c r="D340" s="214" t="s">
        <v>155</v>
      </c>
      <c r="E340" s="215">
        <v>90129</v>
      </c>
      <c r="F340" s="232" t="s">
        <v>1455</v>
      </c>
      <c r="G340" s="281" t="s">
        <v>2254</v>
      </c>
      <c r="H340" s="282">
        <v>13</v>
      </c>
      <c r="I340" s="270"/>
      <c r="J340" s="270"/>
      <c r="K340" s="257">
        <f t="shared" si="116"/>
        <v>0</v>
      </c>
      <c r="L340" s="257">
        <f t="shared" si="117"/>
        <v>0</v>
      </c>
      <c r="M340" s="257">
        <f t="shared" si="118"/>
        <v>0</v>
      </c>
      <c r="N340" s="257">
        <f t="shared" si="119"/>
        <v>0</v>
      </c>
      <c r="O340" s="258"/>
      <c r="P340" s="270" t="e">
        <f>IF(OR(E340="",G340=0),"",VLOOKUP(E340,#REF!,10,0)*H340)</f>
        <v>#REF!</v>
      </c>
      <c r="Q340" s="61"/>
      <c r="R340" s="63"/>
      <c r="S340" s="61"/>
    </row>
    <row r="341" spans="2:19" s="60" customFormat="1" ht="24" x14ac:dyDescent="0.2">
      <c r="B341" s="181"/>
      <c r="C341" s="180" t="s">
        <v>1867</v>
      </c>
      <c r="D341" s="214" t="s">
        <v>156</v>
      </c>
      <c r="E341" s="215">
        <v>73613</v>
      </c>
      <c r="F341" s="240" t="s">
        <v>1629</v>
      </c>
      <c r="G341" s="281" t="s">
        <v>2258</v>
      </c>
      <c r="H341" s="282">
        <v>500</v>
      </c>
      <c r="I341" s="270"/>
      <c r="J341" s="270"/>
      <c r="K341" s="271">
        <f t="shared" si="116"/>
        <v>0</v>
      </c>
      <c r="L341" s="270">
        <f t="shared" si="117"/>
        <v>0</v>
      </c>
      <c r="M341" s="270">
        <f t="shared" si="118"/>
        <v>0</v>
      </c>
      <c r="N341" s="271">
        <f t="shared" si="119"/>
        <v>0</v>
      </c>
      <c r="O341" s="270"/>
      <c r="P341" s="270" t="e">
        <f>IF(OR(E341="",G341=0),"",VLOOKUP(E341,#REF!,7,0)*H341)</f>
        <v>#REF!</v>
      </c>
      <c r="Q341" s="61"/>
      <c r="R341" s="63"/>
      <c r="S341" s="61"/>
    </row>
    <row r="342" spans="2:19" s="60" customFormat="1" ht="24" x14ac:dyDescent="0.2">
      <c r="B342" s="181"/>
      <c r="C342" s="180" t="s">
        <v>1867</v>
      </c>
      <c r="D342" s="214" t="s">
        <v>157</v>
      </c>
      <c r="E342" s="215" t="s">
        <v>2279</v>
      </c>
      <c r="F342" s="240" t="s">
        <v>1630</v>
      </c>
      <c r="G342" s="281" t="s">
        <v>2258</v>
      </c>
      <c r="H342" s="282">
        <v>100</v>
      </c>
      <c r="I342" s="270"/>
      <c r="J342" s="270"/>
      <c r="K342" s="271">
        <f t="shared" si="116"/>
        <v>0</v>
      </c>
      <c r="L342" s="270">
        <f t="shared" si="117"/>
        <v>0</v>
      </c>
      <c r="M342" s="270">
        <f t="shared" si="118"/>
        <v>0</v>
      </c>
      <c r="N342" s="271">
        <f t="shared" si="119"/>
        <v>0</v>
      </c>
      <c r="O342" s="270"/>
      <c r="P342" s="270" t="e">
        <f>IF(OR(E342="",G342=0),"",VLOOKUP(E342,#REF!,7,0)*H342)</f>
        <v>#REF!</v>
      </c>
      <c r="Q342" s="61"/>
      <c r="R342" s="63"/>
      <c r="S342" s="61"/>
    </row>
    <row r="343" spans="2:19" s="60" customFormat="1" ht="12" x14ac:dyDescent="0.2">
      <c r="B343" s="181"/>
      <c r="C343" s="180" t="s">
        <v>1867</v>
      </c>
      <c r="D343" s="214" t="s">
        <v>1831</v>
      </c>
      <c r="E343" s="215" t="s">
        <v>2206</v>
      </c>
      <c r="F343" s="297" t="s">
        <v>1270</v>
      </c>
      <c r="G343" s="281" t="s">
        <v>2258</v>
      </c>
      <c r="H343" s="282">
        <v>1700</v>
      </c>
      <c r="I343" s="270"/>
      <c r="J343" s="270"/>
      <c r="K343" s="271">
        <f t="shared" si="116"/>
        <v>0</v>
      </c>
      <c r="L343" s="270">
        <f t="shared" si="117"/>
        <v>0</v>
      </c>
      <c r="M343" s="270">
        <f t="shared" si="118"/>
        <v>0</v>
      </c>
      <c r="N343" s="271">
        <f t="shared" si="119"/>
        <v>0</v>
      </c>
      <c r="O343" s="270"/>
      <c r="P343" s="270" t="e">
        <f>IF(OR(E343="",G343=0),"",VLOOKUP(E343,#REF!,7,0)*H343)</f>
        <v>#REF!</v>
      </c>
      <c r="Q343" s="61"/>
      <c r="R343" s="63"/>
      <c r="S343" s="61"/>
    </row>
    <row r="344" spans="2:19" s="60" customFormat="1" ht="12" x14ac:dyDescent="0.2">
      <c r="B344" s="181"/>
      <c r="C344" s="180"/>
      <c r="D344" s="214" t="s">
        <v>158</v>
      </c>
      <c r="E344" s="215"/>
      <c r="F344" s="277" t="s">
        <v>1271</v>
      </c>
      <c r="G344" s="281"/>
      <c r="H344" s="282"/>
      <c r="I344" s="257"/>
      <c r="J344" s="257"/>
      <c r="K344" s="257"/>
      <c r="L344" s="257"/>
      <c r="M344" s="257"/>
      <c r="N344" s="257"/>
      <c r="O344" s="258"/>
      <c r="P344" s="258"/>
      <c r="Q344" s="61"/>
      <c r="R344" s="63"/>
      <c r="S344" s="61"/>
    </row>
    <row r="345" spans="2:19" s="60" customFormat="1" ht="48" x14ac:dyDescent="0.2">
      <c r="B345" s="181"/>
      <c r="C345" s="180" t="s">
        <v>1867</v>
      </c>
      <c r="D345" s="214" t="s">
        <v>159</v>
      </c>
      <c r="E345" s="215" t="s">
        <v>2220</v>
      </c>
      <c r="F345" s="280" t="s">
        <v>1896</v>
      </c>
      <c r="G345" s="281" t="s">
        <v>2254</v>
      </c>
      <c r="H345" s="282">
        <v>1</v>
      </c>
      <c r="I345" s="270"/>
      <c r="J345" s="270"/>
      <c r="K345" s="271">
        <f t="shared" ref="K345:K353" si="120">IF(H345="","",I345+J345)</f>
        <v>0</v>
      </c>
      <c r="L345" s="270">
        <f t="shared" ref="L345:L353" si="121">IF(H345="","",H345*I345)</f>
        <v>0</v>
      </c>
      <c r="M345" s="270">
        <f t="shared" ref="M345:M353" si="122">IF(H345="","",H345*J345)</f>
        <v>0</v>
      </c>
      <c r="N345" s="271">
        <f t="shared" ref="N345:N353" si="123">IF(H345="","",H345*K345)</f>
        <v>0</v>
      </c>
      <c r="O345" s="270"/>
      <c r="P345" s="270" t="e">
        <f>IF(OR(E345="",G345=0),"",VLOOKUP(E345,#REF!,7,0)*H345)</f>
        <v>#REF!</v>
      </c>
      <c r="Q345" s="61"/>
      <c r="R345" s="63"/>
      <c r="S345" s="61"/>
    </row>
    <row r="346" spans="2:19" s="60" customFormat="1" ht="24" x14ac:dyDescent="0.2">
      <c r="B346" s="181"/>
      <c r="C346" s="180" t="s">
        <v>1867</v>
      </c>
      <c r="D346" s="214" t="s">
        <v>160</v>
      </c>
      <c r="E346" s="215" t="s">
        <v>2215</v>
      </c>
      <c r="F346" s="297" t="s">
        <v>1272</v>
      </c>
      <c r="G346" s="281" t="s">
        <v>2254</v>
      </c>
      <c r="H346" s="282">
        <v>1</v>
      </c>
      <c r="I346" s="270"/>
      <c r="J346" s="270"/>
      <c r="K346" s="271">
        <f t="shared" si="120"/>
        <v>0</v>
      </c>
      <c r="L346" s="270">
        <f t="shared" si="121"/>
        <v>0</v>
      </c>
      <c r="M346" s="270">
        <f t="shared" si="122"/>
        <v>0</v>
      </c>
      <c r="N346" s="271">
        <f t="shared" si="123"/>
        <v>0</v>
      </c>
      <c r="O346" s="270"/>
      <c r="P346" s="270" t="e">
        <f>IF(OR(E346="",G346=0),"",VLOOKUP(E346,#REF!,7,0)*H346)</f>
        <v>#REF!</v>
      </c>
      <c r="Q346" s="61"/>
      <c r="R346" s="63"/>
      <c r="S346" s="61"/>
    </row>
    <row r="347" spans="2:19" s="60" customFormat="1" ht="12" x14ac:dyDescent="0.2">
      <c r="B347" s="181"/>
      <c r="C347" s="180" t="s">
        <v>1867</v>
      </c>
      <c r="D347" s="214" t="s">
        <v>161</v>
      </c>
      <c r="E347" s="215" t="s">
        <v>2213</v>
      </c>
      <c r="F347" s="297" t="s">
        <v>1256</v>
      </c>
      <c r="G347" s="281" t="s">
        <v>2254</v>
      </c>
      <c r="H347" s="282">
        <v>10</v>
      </c>
      <c r="I347" s="270"/>
      <c r="J347" s="270"/>
      <c r="K347" s="271">
        <f t="shared" si="120"/>
        <v>0</v>
      </c>
      <c r="L347" s="270">
        <f t="shared" si="121"/>
        <v>0</v>
      </c>
      <c r="M347" s="270">
        <f t="shared" si="122"/>
        <v>0</v>
      </c>
      <c r="N347" s="271">
        <f t="shared" si="123"/>
        <v>0</v>
      </c>
      <c r="O347" s="270"/>
      <c r="P347" s="270" t="e">
        <f>IF(OR(E347="",G347=0),"",VLOOKUP(E347,#REF!,7,0)*H347)</f>
        <v>#REF!</v>
      </c>
      <c r="Q347" s="61"/>
      <c r="R347" s="63"/>
      <c r="S347" s="61"/>
    </row>
    <row r="348" spans="2:19" s="60" customFormat="1" ht="12" x14ac:dyDescent="0.2">
      <c r="B348" s="181"/>
      <c r="C348" s="180" t="s">
        <v>1867</v>
      </c>
      <c r="D348" s="214" t="s">
        <v>162</v>
      </c>
      <c r="E348" s="215" t="s">
        <v>2213</v>
      </c>
      <c r="F348" s="297" t="s">
        <v>1257</v>
      </c>
      <c r="G348" s="281" t="s">
        <v>2254</v>
      </c>
      <c r="H348" s="282">
        <v>4</v>
      </c>
      <c r="I348" s="270"/>
      <c r="J348" s="270"/>
      <c r="K348" s="271">
        <f t="shared" si="120"/>
        <v>0</v>
      </c>
      <c r="L348" s="270">
        <f t="shared" si="121"/>
        <v>0</v>
      </c>
      <c r="M348" s="270">
        <f t="shared" si="122"/>
        <v>0</v>
      </c>
      <c r="N348" s="271">
        <f t="shared" si="123"/>
        <v>0</v>
      </c>
      <c r="O348" s="270"/>
      <c r="P348" s="270" t="e">
        <f>IF(OR(E348="",G348=0),"",VLOOKUP(E348,#REF!,7,0)*H348)</f>
        <v>#REF!</v>
      </c>
      <c r="Q348" s="61"/>
      <c r="R348" s="63"/>
      <c r="S348" s="61"/>
    </row>
    <row r="349" spans="2:19" s="60" customFormat="1" ht="12" x14ac:dyDescent="0.2">
      <c r="B349" s="181"/>
      <c r="C349" s="180" t="s">
        <v>1766</v>
      </c>
      <c r="D349" s="214" t="s">
        <v>163</v>
      </c>
      <c r="E349" s="215">
        <v>90020</v>
      </c>
      <c r="F349" s="297" t="s">
        <v>1726</v>
      </c>
      <c r="G349" s="281" t="s">
        <v>2254</v>
      </c>
      <c r="H349" s="282">
        <v>1</v>
      </c>
      <c r="I349" s="270"/>
      <c r="J349" s="270"/>
      <c r="K349" s="257">
        <f t="shared" si="120"/>
        <v>0</v>
      </c>
      <c r="L349" s="257">
        <f t="shared" si="121"/>
        <v>0</v>
      </c>
      <c r="M349" s="257">
        <f t="shared" si="122"/>
        <v>0</v>
      </c>
      <c r="N349" s="257">
        <f t="shared" si="123"/>
        <v>0</v>
      </c>
      <c r="O349" s="258"/>
      <c r="P349" s="270" t="e">
        <f>IF(OR(E349="",G349=0),"",VLOOKUP(E349,#REF!,10,0)*H349)</f>
        <v>#REF!</v>
      </c>
      <c r="Q349" s="61"/>
      <c r="R349" s="63"/>
      <c r="S349" s="61"/>
    </row>
    <row r="350" spans="2:19" s="60" customFormat="1" ht="12" x14ac:dyDescent="0.2">
      <c r="B350" s="181"/>
      <c r="C350" s="180" t="s">
        <v>1766</v>
      </c>
      <c r="D350" s="214" t="s">
        <v>164</v>
      </c>
      <c r="E350" s="215">
        <v>90141</v>
      </c>
      <c r="F350" s="243" t="s">
        <v>1737</v>
      </c>
      <c r="G350" s="281" t="s">
        <v>2254</v>
      </c>
      <c r="H350" s="282">
        <v>3</v>
      </c>
      <c r="I350" s="270"/>
      <c r="J350" s="270"/>
      <c r="K350" s="257">
        <f t="shared" si="120"/>
        <v>0</v>
      </c>
      <c r="L350" s="257">
        <f t="shared" si="121"/>
        <v>0</v>
      </c>
      <c r="M350" s="257">
        <f t="shared" si="122"/>
        <v>0</v>
      </c>
      <c r="N350" s="257">
        <f t="shared" si="123"/>
        <v>0</v>
      </c>
      <c r="O350" s="258"/>
      <c r="P350" s="270" t="e">
        <f>IF(OR(E350="",G350=0),"",VLOOKUP(E350,#REF!,10,0)*H350)</f>
        <v>#REF!</v>
      </c>
      <c r="Q350" s="61"/>
      <c r="R350" s="63"/>
      <c r="S350" s="61"/>
    </row>
    <row r="351" spans="2:19" s="60" customFormat="1" ht="12" x14ac:dyDescent="0.2">
      <c r="B351" s="181"/>
      <c r="C351" s="180" t="s">
        <v>1766</v>
      </c>
      <c r="D351" s="214" t="s">
        <v>165</v>
      </c>
      <c r="E351" s="215">
        <v>90422</v>
      </c>
      <c r="F351" s="280" t="s">
        <v>6</v>
      </c>
      <c r="G351" s="281" t="s">
        <v>2258</v>
      </c>
      <c r="H351" s="282">
        <v>94</v>
      </c>
      <c r="I351" s="270"/>
      <c r="J351" s="270"/>
      <c r="K351" s="257">
        <f t="shared" si="120"/>
        <v>0</v>
      </c>
      <c r="L351" s="257">
        <f t="shared" si="121"/>
        <v>0</v>
      </c>
      <c r="M351" s="257">
        <f t="shared" si="122"/>
        <v>0</v>
      </c>
      <c r="N351" s="257">
        <f t="shared" si="123"/>
        <v>0</v>
      </c>
      <c r="O351" s="258"/>
      <c r="P351" s="270" t="e">
        <f>IF(OR(E351="",G351=0),"",VLOOKUP(E351,#REF!,10,0)*H351)</f>
        <v>#REF!</v>
      </c>
      <c r="Q351" s="61"/>
      <c r="R351" s="63"/>
      <c r="S351" s="61"/>
    </row>
    <row r="352" spans="2:19" s="60" customFormat="1" ht="12" x14ac:dyDescent="0.2">
      <c r="B352" s="181"/>
      <c r="C352" s="180" t="s">
        <v>1766</v>
      </c>
      <c r="D352" s="214" t="s">
        <v>166</v>
      </c>
      <c r="E352" s="215">
        <v>90453</v>
      </c>
      <c r="F352" s="280" t="s">
        <v>11</v>
      </c>
      <c r="G352" s="281" t="s">
        <v>2254</v>
      </c>
      <c r="H352" s="282">
        <v>4</v>
      </c>
      <c r="I352" s="270"/>
      <c r="J352" s="270"/>
      <c r="K352" s="257">
        <f t="shared" si="120"/>
        <v>0</v>
      </c>
      <c r="L352" s="257">
        <f t="shared" si="121"/>
        <v>0</v>
      </c>
      <c r="M352" s="257">
        <f t="shared" si="122"/>
        <v>0</v>
      </c>
      <c r="N352" s="257">
        <f t="shared" si="123"/>
        <v>0</v>
      </c>
      <c r="O352" s="258"/>
      <c r="P352" s="270" t="e">
        <f>IF(OR(E352="",G352=0),"",VLOOKUP(E352,#REF!,10,0)*H352)</f>
        <v>#REF!</v>
      </c>
      <c r="Q352" s="61"/>
      <c r="R352" s="63"/>
      <c r="S352" s="61"/>
    </row>
    <row r="353" spans="2:19" s="60" customFormat="1" ht="12" x14ac:dyDescent="0.2">
      <c r="B353" s="181"/>
      <c r="C353" s="180" t="s">
        <v>1766</v>
      </c>
      <c r="D353" s="214" t="s">
        <v>167</v>
      </c>
      <c r="E353" s="215">
        <v>90303</v>
      </c>
      <c r="F353" s="280" t="s">
        <v>1897</v>
      </c>
      <c r="G353" s="285" t="s">
        <v>2083</v>
      </c>
      <c r="H353" s="282">
        <v>4</v>
      </c>
      <c r="I353" s="270"/>
      <c r="J353" s="270"/>
      <c r="K353" s="257">
        <f t="shared" si="120"/>
        <v>0</v>
      </c>
      <c r="L353" s="257">
        <f t="shared" si="121"/>
        <v>0</v>
      </c>
      <c r="M353" s="257">
        <f t="shared" si="122"/>
        <v>0</v>
      </c>
      <c r="N353" s="257">
        <f t="shared" si="123"/>
        <v>0</v>
      </c>
      <c r="O353" s="258"/>
      <c r="P353" s="270" t="e">
        <f>IF(OR(E353="",G353=0),"",VLOOKUP(E353,#REF!,10,0)*H353)</f>
        <v>#REF!</v>
      </c>
      <c r="Q353" s="61"/>
      <c r="R353" s="63"/>
      <c r="S353" s="61"/>
    </row>
    <row r="354" spans="2:19" s="60" customFormat="1" ht="12" x14ac:dyDescent="0.2">
      <c r="B354" s="181"/>
      <c r="C354" s="180" t="s">
        <v>1867</v>
      </c>
      <c r="D354" s="214" t="s">
        <v>168</v>
      </c>
      <c r="E354" s="215">
        <v>83420</v>
      </c>
      <c r="F354" s="243" t="s">
        <v>1218</v>
      </c>
      <c r="G354" s="281" t="s">
        <v>2258</v>
      </c>
      <c r="H354" s="282">
        <v>235</v>
      </c>
      <c r="I354" s="270"/>
      <c r="J354" s="270"/>
      <c r="K354" s="271">
        <f>IF(H354="","",I354+J354)</f>
        <v>0</v>
      </c>
      <c r="L354" s="270">
        <f>IF(H354="","",H354*I354)</f>
        <v>0</v>
      </c>
      <c r="M354" s="270">
        <f>IF(H354="","",H354*J354)</f>
        <v>0</v>
      </c>
      <c r="N354" s="271">
        <f>IF(H354="","",H354*K354)</f>
        <v>0</v>
      </c>
      <c r="O354" s="270"/>
      <c r="P354" s="270" t="e">
        <f>IF(OR(E354="",G354=0),"",VLOOKUP(E354,#REF!,7,0)*H354)</f>
        <v>#REF!</v>
      </c>
      <c r="Q354" s="61"/>
      <c r="R354" s="63"/>
      <c r="S354" s="61"/>
    </row>
    <row r="355" spans="2:19" s="60" customFormat="1" ht="12" x14ac:dyDescent="0.2">
      <c r="B355" s="181"/>
      <c r="C355" s="180"/>
      <c r="D355" s="214" t="s">
        <v>169</v>
      </c>
      <c r="E355" s="215"/>
      <c r="F355" s="277" t="s">
        <v>1273</v>
      </c>
      <c r="G355" s="281"/>
      <c r="H355" s="282"/>
      <c r="I355" s="257"/>
      <c r="J355" s="257"/>
      <c r="K355" s="257"/>
      <c r="L355" s="257"/>
      <c r="M355" s="257"/>
      <c r="N355" s="257"/>
      <c r="O355" s="258"/>
      <c r="P355" s="258"/>
      <c r="Q355" s="61"/>
      <c r="R355" s="63"/>
      <c r="S355" s="61"/>
    </row>
    <row r="356" spans="2:19" s="60" customFormat="1" ht="96" x14ac:dyDescent="0.2">
      <c r="B356" s="181"/>
      <c r="C356" s="180" t="s">
        <v>1766</v>
      </c>
      <c r="D356" s="214" t="s">
        <v>170</v>
      </c>
      <c r="E356" s="215">
        <v>90436</v>
      </c>
      <c r="F356" s="297" t="s">
        <v>1259</v>
      </c>
      <c r="G356" s="281" t="s">
        <v>2254</v>
      </c>
      <c r="H356" s="282">
        <v>53</v>
      </c>
      <c r="I356" s="270"/>
      <c r="J356" s="270"/>
      <c r="K356" s="257">
        <f t="shared" ref="K356:K364" si="124">IF(H356="","",I356+J356)</f>
        <v>0</v>
      </c>
      <c r="L356" s="257">
        <f t="shared" ref="L356:L364" si="125">IF(H356="","",H356*I356)</f>
        <v>0</v>
      </c>
      <c r="M356" s="257">
        <f t="shared" ref="M356:M364" si="126">IF(H356="","",H356*J356)</f>
        <v>0</v>
      </c>
      <c r="N356" s="257">
        <f t="shared" ref="N356:N364" si="127">IF(H356="","",H356*K356)</f>
        <v>0</v>
      </c>
      <c r="O356" s="258"/>
      <c r="P356" s="270" t="e">
        <f>IF(OR(E356="",G356=0),"",VLOOKUP(E356,#REF!,10,0)*H356)</f>
        <v>#REF!</v>
      </c>
      <c r="Q356" s="61"/>
      <c r="R356" s="63"/>
      <c r="S356" s="61"/>
    </row>
    <row r="357" spans="2:19" s="60" customFormat="1" ht="96" x14ac:dyDescent="0.2">
      <c r="B357" s="181"/>
      <c r="C357" s="180" t="s">
        <v>1766</v>
      </c>
      <c r="D357" s="214" t="s">
        <v>171</v>
      </c>
      <c r="E357" s="215">
        <v>90437</v>
      </c>
      <c r="F357" s="297" t="s">
        <v>1260</v>
      </c>
      <c r="G357" s="281" t="s">
        <v>2083</v>
      </c>
      <c r="H357" s="282">
        <v>3</v>
      </c>
      <c r="I357" s="270"/>
      <c r="J357" s="270"/>
      <c r="K357" s="257">
        <f t="shared" si="124"/>
        <v>0</v>
      </c>
      <c r="L357" s="257">
        <f t="shared" si="125"/>
        <v>0</v>
      </c>
      <c r="M357" s="257">
        <f t="shared" si="126"/>
        <v>0</v>
      </c>
      <c r="N357" s="257">
        <f t="shared" si="127"/>
        <v>0</v>
      </c>
      <c r="O357" s="258"/>
      <c r="P357" s="270" t="e">
        <f>IF(OR(E357="",G357=0),"",VLOOKUP(E357,#REF!,10,0)*H357)</f>
        <v>#REF!</v>
      </c>
      <c r="Q357" s="61"/>
      <c r="R357" s="63"/>
      <c r="S357" s="61"/>
    </row>
    <row r="358" spans="2:19" s="60" customFormat="1" ht="48" x14ac:dyDescent="0.2">
      <c r="B358" s="181"/>
      <c r="C358" s="180" t="s">
        <v>1766</v>
      </c>
      <c r="D358" s="214" t="s">
        <v>172</v>
      </c>
      <c r="E358" s="215">
        <v>90435</v>
      </c>
      <c r="F358" s="297" t="s">
        <v>1261</v>
      </c>
      <c r="G358" s="281" t="s">
        <v>2254</v>
      </c>
      <c r="H358" s="282">
        <v>6</v>
      </c>
      <c r="I358" s="270"/>
      <c r="J358" s="270"/>
      <c r="K358" s="257">
        <f t="shared" si="124"/>
        <v>0</v>
      </c>
      <c r="L358" s="257">
        <f t="shared" si="125"/>
        <v>0</v>
      </c>
      <c r="M358" s="257">
        <f t="shared" si="126"/>
        <v>0</v>
      </c>
      <c r="N358" s="257">
        <f t="shared" si="127"/>
        <v>0</v>
      </c>
      <c r="O358" s="258"/>
      <c r="P358" s="270" t="e">
        <f>IF(OR(E358="",G358=0),"",VLOOKUP(E358,#REF!,10,0)*H358)</f>
        <v>#REF!</v>
      </c>
      <c r="Q358" s="61"/>
      <c r="R358" s="63"/>
      <c r="S358" s="61"/>
    </row>
    <row r="359" spans="2:19" s="60" customFormat="1" ht="12" x14ac:dyDescent="0.2">
      <c r="B359" s="181"/>
      <c r="C359" s="180" t="s">
        <v>1766</v>
      </c>
      <c r="D359" s="214" t="s">
        <v>1919</v>
      </c>
      <c r="E359" s="215">
        <v>90539</v>
      </c>
      <c r="F359" s="297" t="s">
        <v>1820</v>
      </c>
      <c r="G359" s="281" t="s">
        <v>2254</v>
      </c>
      <c r="H359" s="282">
        <v>3</v>
      </c>
      <c r="I359" s="270"/>
      <c r="J359" s="270"/>
      <c r="K359" s="257">
        <f t="shared" si="124"/>
        <v>0</v>
      </c>
      <c r="L359" s="257">
        <f t="shared" si="125"/>
        <v>0</v>
      </c>
      <c r="M359" s="257">
        <f t="shared" si="126"/>
        <v>0</v>
      </c>
      <c r="N359" s="257">
        <f t="shared" si="127"/>
        <v>0</v>
      </c>
      <c r="O359" s="258"/>
      <c r="P359" s="270" t="e">
        <f>IF(OR(E359="",G359=0),"",VLOOKUP(E359,#REF!,10,0)*H359)</f>
        <v>#REF!</v>
      </c>
      <c r="Q359" s="61"/>
      <c r="R359" s="63"/>
      <c r="S359" s="61"/>
    </row>
    <row r="360" spans="2:19" s="60" customFormat="1" ht="12" x14ac:dyDescent="0.2">
      <c r="B360" s="181"/>
      <c r="C360" s="180" t="s">
        <v>1766</v>
      </c>
      <c r="D360" s="214" t="s">
        <v>173</v>
      </c>
      <c r="E360" s="215">
        <v>90428</v>
      </c>
      <c r="F360" s="297" t="s">
        <v>1263</v>
      </c>
      <c r="G360" s="281" t="s">
        <v>2254</v>
      </c>
      <c r="H360" s="282">
        <v>20</v>
      </c>
      <c r="I360" s="270"/>
      <c r="J360" s="270"/>
      <c r="K360" s="257">
        <f t="shared" si="124"/>
        <v>0</v>
      </c>
      <c r="L360" s="257">
        <f t="shared" si="125"/>
        <v>0</v>
      </c>
      <c r="M360" s="257">
        <f t="shared" si="126"/>
        <v>0</v>
      </c>
      <c r="N360" s="257">
        <f t="shared" si="127"/>
        <v>0</v>
      </c>
      <c r="O360" s="258"/>
      <c r="P360" s="270" t="e">
        <f>IF(OR(E360="",G360=0),"",VLOOKUP(E360,#REF!,10,0)*H360)</f>
        <v>#REF!</v>
      </c>
      <c r="Q360" s="61"/>
      <c r="R360" s="63"/>
      <c r="S360" s="61"/>
    </row>
    <row r="361" spans="2:19" s="60" customFormat="1" ht="12" x14ac:dyDescent="0.2">
      <c r="B361" s="181"/>
      <c r="C361" s="180" t="s">
        <v>1766</v>
      </c>
      <c r="D361" s="214" t="s">
        <v>174</v>
      </c>
      <c r="E361" s="215">
        <v>90431</v>
      </c>
      <c r="F361" s="297" t="s">
        <v>1264</v>
      </c>
      <c r="G361" s="281" t="s">
        <v>2254</v>
      </c>
      <c r="H361" s="282">
        <v>1</v>
      </c>
      <c r="I361" s="270"/>
      <c r="J361" s="270"/>
      <c r="K361" s="257">
        <f t="shared" si="124"/>
        <v>0</v>
      </c>
      <c r="L361" s="257">
        <f t="shared" si="125"/>
        <v>0</v>
      </c>
      <c r="M361" s="257">
        <f t="shared" si="126"/>
        <v>0</v>
      </c>
      <c r="N361" s="257">
        <f t="shared" si="127"/>
        <v>0</v>
      </c>
      <c r="O361" s="258"/>
      <c r="P361" s="270" t="e">
        <f>IF(OR(E361="",G361=0),"",VLOOKUP(E361,#REF!,10,0)*H361)</f>
        <v>#REF!</v>
      </c>
      <c r="Q361" s="61"/>
      <c r="R361" s="63"/>
      <c r="S361" s="61"/>
    </row>
    <row r="362" spans="2:19" s="60" customFormat="1" ht="12" x14ac:dyDescent="0.2">
      <c r="B362" s="181"/>
      <c r="C362" s="180" t="s">
        <v>1766</v>
      </c>
      <c r="D362" s="214" t="s">
        <v>175</v>
      </c>
      <c r="E362" s="215">
        <v>90432</v>
      </c>
      <c r="F362" s="297" t="s">
        <v>1274</v>
      </c>
      <c r="G362" s="281" t="s">
        <v>2254</v>
      </c>
      <c r="H362" s="282">
        <v>1</v>
      </c>
      <c r="I362" s="270"/>
      <c r="J362" s="270"/>
      <c r="K362" s="257">
        <f t="shared" si="124"/>
        <v>0</v>
      </c>
      <c r="L362" s="257">
        <f t="shared" si="125"/>
        <v>0</v>
      </c>
      <c r="M362" s="257">
        <f t="shared" si="126"/>
        <v>0</v>
      </c>
      <c r="N362" s="257">
        <f t="shared" si="127"/>
        <v>0</v>
      </c>
      <c r="O362" s="258"/>
      <c r="P362" s="270" t="e">
        <f>IF(OR(E362="",G362=0),"",VLOOKUP(E362,#REF!,10,0)*H362)</f>
        <v>#REF!</v>
      </c>
      <c r="Q362" s="61"/>
      <c r="R362" s="63"/>
      <c r="S362" s="61"/>
    </row>
    <row r="363" spans="2:19" s="60" customFormat="1" ht="12" x14ac:dyDescent="0.2">
      <c r="B363" s="181"/>
      <c r="C363" s="180" t="s">
        <v>1766</v>
      </c>
      <c r="D363" s="214" t="s">
        <v>176</v>
      </c>
      <c r="E363" s="215">
        <v>90433</v>
      </c>
      <c r="F363" s="297" t="s">
        <v>1275</v>
      </c>
      <c r="G363" s="281" t="s">
        <v>2254</v>
      </c>
      <c r="H363" s="282">
        <v>1</v>
      </c>
      <c r="I363" s="270"/>
      <c r="J363" s="270"/>
      <c r="K363" s="257">
        <f t="shared" si="124"/>
        <v>0</v>
      </c>
      <c r="L363" s="257">
        <f t="shared" si="125"/>
        <v>0</v>
      </c>
      <c r="M363" s="257">
        <f t="shared" si="126"/>
        <v>0</v>
      </c>
      <c r="N363" s="257">
        <f t="shared" si="127"/>
        <v>0</v>
      </c>
      <c r="O363" s="258"/>
      <c r="P363" s="270" t="e">
        <f>IF(OR(E363="",G363=0),"",VLOOKUP(E363,#REF!,10,0)*H363)</f>
        <v>#REF!</v>
      </c>
      <c r="Q363" s="61"/>
      <c r="R363" s="63"/>
      <c r="S363" s="61"/>
    </row>
    <row r="364" spans="2:19" s="60" customFormat="1" ht="12" x14ac:dyDescent="0.2">
      <c r="B364" s="181"/>
      <c r="C364" s="180" t="s">
        <v>1766</v>
      </c>
      <c r="D364" s="214" t="s">
        <v>177</v>
      </c>
      <c r="E364" s="215">
        <v>90427</v>
      </c>
      <c r="F364" s="297" t="s">
        <v>1267</v>
      </c>
      <c r="G364" s="281" t="s">
        <v>2254</v>
      </c>
      <c r="H364" s="282">
        <v>1</v>
      </c>
      <c r="I364" s="270"/>
      <c r="J364" s="270"/>
      <c r="K364" s="257">
        <f t="shared" si="124"/>
        <v>0</v>
      </c>
      <c r="L364" s="257">
        <f t="shared" si="125"/>
        <v>0</v>
      </c>
      <c r="M364" s="257">
        <f t="shared" si="126"/>
        <v>0</v>
      </c>
      <c r="N364" s="257">
        <f t="shared" si="127"/>
        <v>0</v>
      </c>
      <c r="O364" s="258"/>
      <c r="P364" s="270" t="e">
        <f>IF(OR(E364="",G364=0),"",VLOOKUP(E364,#REF!,10,0)*H364)</f>
        <v>#REF!</v>
      </c>
      <c r="Q364" s="61"/>
      <c r="R364" s="63"/>
      <c r="S364" s="61"/>
    </row>
    <row r="365" spans="2:19" s="60" customFormat="1" ht="12" x14ac:dyDescent="0.2">
      <c r="B365" s="181"/>
      <c r="C365" s="180" t="s">
        <v>1867</v>
      </c>
      <c r="D365" s="214" t="s">
        <v>178</v>
      </c>
      <c r="E365" s="215">
        <v>83466</v>
      </c>
      <c r="F365" s="297" t="s">
        <v>1657</v>
      </c>
      <c r="G365" s="281" t="s">
        <v>2254</v>
      </c>
      <c r="H365" s="282">
        <v>1</v>
      </c>
      <c r="I365" s="270"/>
      <c r="J365" s="270"/>
      <c r="K365" s="271">
        <f t="shared" ref="K365:K374" si="128">IF(H365="","",I365+J365)</f>
        <v>0</v>
      </c>
      <c r="L365" s="270">
        <f t="shared" ref="L365:L374" si="129">IF(H365="","",H365*I365)</f>
        <v>0</v>
      </c>
      <c r="M365" s="270">
        <f t="shared" ref="M365:M374" si="130">IF(H365="","",H365*J365)</f>
        <v>0</v>
      </c>
      <c r="N365" s="271">
        <f t="shared" ref="N365:N374" si="131">IF(H365="","",H365*K365)</f>
        <v>0</v>
      </c>
      <c r="O365" s="270"/>
      <c r="P365" s="270" t="e">
        <f>IF(OR(E365="",G365=0),"",VLOOKUP(E365,#REF!,7,0)*H365)</f>
        <v>#REF!</v>
      </c>
      <c r="Q365" s="61"/>
      <c r="R365" s="63"/>
      <c r="S365" s="61"/>
    </row>
    <row r="366" spans="2:19" s="60" customFormat="1" ht="12" x14ac:dyDescent="0.2">
      <c r="B366" s="181"/>
      <c r="C366" s="180" t="s">
        <v>1867</v>
      </c>
      <c r="D366" s="214" t="s">
        <v>1920</v>
      </c>
      <c r="E366" s="215">
        <v>83566</v>
      </c>
      <c r="F366" s="297" t="s">
        <v>1661</v>
      </c>
      <c r="G366" s="281" t="s">
        <v>2254</v>
      </c>
      <c r="H366" s="282">
        <v>80</v>
      </c>
      <c r="I366" s="270"/>
      <c r="J366" s="270"/>
      <c r="K366" s="271">
        <f t="shared" si="128"/>
        <v>0</v>
      </c>
      <c r="L366" s="270">
        <f t="shared" si="129"/>
        <v>0</v>
      </c>
      <c r="M366" s="270">
        <f t="shared" si="130"/>
        <v>0</v>
      </c>
      <c r="N366" s="271">
        <f t="shared" si="131"/>
        <v>0</v>
      </c>
      <c r="O366" s="270"/>
      <c r="P366" s="270" t="e">
        <f>IF(OR(E366="",G366=0),"",VLOOKUP(E366,#REF!,7,0)*H366)</f>
        <v>#REF!</v>
      </c>
      <c r="Q366" s="61"/>
      <c r="R366" s="63"/>
      <c r="S366" s="61"/>
    </row>
    <row r="367" spans="2:19" s="60" customFormat="1" ht="12" x14ac:dyDescent="0.2">
      <c r="B367" s="181"/>
      <c r="C367" s="180" t="s">
        <v>1766</v>
      </c>
      <c r="D367" s="214" t="s">
        <v>1921</v>
      </c>
      <c r="E367" s="215">
        <v>90450</v>
      </c>
      <c r="F367" s="297" t="s">
        <v>1662</v>
      </c>
      <c r="G367" s="281" t="s">
        <v>2254</v>
      </c>
      <c r="H367" s="282">
        <v>22</v>
      </c>
      <c r="I367" s="270"/>
      <c r="J367" s="270"/>
      <c r="K367" s="257">
        <f t="shared" si="128"/>
        <v>0</v>
      </c>
      <c r="L367" s="257">
        <f t="shared" si="129"/>
        <v>0</v>
      </c>
      <c r="M367" s="257">
        <f t="shared" si="130"/>
        <v>0</v>
      </c>
      <c r="N367" s="257">
        <f t="shared" si="131"/>
        <v>0</v>
      </c>
      <c r="O367" s="258"/>
      <c r="P367" s="270" t="e">
        <f>IF(OR(E367="",G367=0),"",VLOOKUP(E367,#REF!,10,0)*H367)</f>
        <v>#REF!</v>
      </c>
      <c r="Q367" s="61"/>
      <c r="R367" s="63"/>
      <c r="S367" s="61"/>
    </row>
    <row r="368" spans="2:19" s="60" customFormat="1" ht="24" x14ac:dyDescent="0.2">
      <c r="B368" s="181"/>
      <c r="C368" s="180" t="s">
        <v>1867</v>
      </c>
      <c r="D368" s="214" t="s">
        <v>1922</v>
      </c>
      <c r="E368" s="215">
        <v>83387</v>
      </c>
      <c r="F368" s="240" t="s">
        <v>1627</v>
      </c>
      <c r="G368" s="281" t="s">
        <v>2254</v>
      </c>
      <c r="H368" s="282">
        <v>105</v>
      </c>
      <c r="I368" s="270"/>
      <c r="J368" s="270"/>
      <c r="K368" s="271">
        <f t="shared" si="128"/>
        <v>0</v>
      </c>
      <c r="L368" s="270">
        <f t="shared" si="129"/>
        <v>0</v>
      </c>
      <c r="M368" s="270">
        <f t="shared" si="130"/>
        <v>0</v>
      </c>
      <c r="N368" s="271">
        <f t="shared" si="131"/>
        <v>0</v>
      </c>
      <c r="O368" s="270"/>
      <c r="P368" s="270" t="e">
        <f>IF(OR(E368="",G368=0),"",VLOOKUP(E368,#REF!,7,0)*H368)</f>
        <v>#REF!</v>
      </c>
      <c r="Q368" s="61"/>
      <c r="R368" s="63"/>
      <c r="S368" s="61"/>
    </row>
    <row r="369" spans="2:19" s="60" customFormat="1" ht="12" x14ac:dyDescent="0.2">
      <c r="B369" s="181"/>
      <c r="C369" s="180" t="s">
        <v>1867</v>
      </c>
      <c r="D369" s="214" t="s">
        <v>1923</v>
      </c>
      <c r="E369" s="215">
        <v>83386</v>
      </c>
      <c r="F369" s="243" t="s">
        <v>1268</v>
      </c>
      <c r="G369" s="281" t="s">
        <v>2254</v>
      </c>
      <c r="H369" s="282">
        <v>22</v>
      </c>
      <c r="I369" s="270"/>
      <c r="J369" s="270"/>
      <c r="K369" s="271">
        <f t="shared" si="128"/>
        <v>0</v>
      </c>
      <c r="L369" s="270">
        <f t="shared" si="129"/>
        <v>0</v>
      </c>
      <c r="M369" s="270">
        <f t="shared" si="130"/>
        <v>0</v>
      </c>
      <c r="N369" s="271">
        <f t="shared" si="131"/>
        <v>0</v>
      </c>
      <c r="O369" s="270"/>
      <c r="P369" s="270" t="e">
        <f>IF(OR(E369="",G369=0),"",VLOOKUP(E369,#REF!,7,0)*H369)</f>
        <v>#REF!</v>
      </c>
      <c r="Q369" s="61"/>
      <c r="R369" s="63"/>
      <c r="S369" s="61"/>
    </row>
    <row r="370" spans="2:19" s="60" customFormat="1" ht="24" x14ac:dyDescent="0.2">
      <c r="B370" s="181"/>
      <c r="C370" s="180" t="s">
        <v>1766</v>
      </c>
      <c r="D370" s="214" t="s">
        <v>1924</v>
      </c>
      <c r="E370" s="215">
        <v>90146</v>
      </c>
      <c r="F370" s="240" t="s">
        <v>1631</v>
      </c>
      <c r="G370" s="293" t="s">
        <v>2258</v>
      </c>
      <c r="H370" s="282">
        <v>174</v>
      </c>
      <c r="I370" s="270"/>
      <c r="J370" s="270"/>
      <c r="K370" s="257">
        <f t="shared" si="128"/>
        <v>0</v>
      </c>
      <c r="L370" s="257">
        <f t="shared" si="129"/>
        <v>0</v>
      </c>
      <c r="M370" s="257">
        <f t="shared" si="130"/>
        <v>0</v>
      </c>
      <c r="N370" s="257">
        <f t="shared" si="131"/>
        <v>0</v>
      </c>
      <c r="O370" s="258"/>
      <c r="P370" s="270" t="e">
        <f>IF(OR(E370="",G370=0),"",VLOOKUP(E370,#REF!,10,0)*H370)</f>
        <v>#REF!</v>
      </c>
      <c r="Q370" s="61"/>
      <c r="R370" s="63"/>
      <c r="S370" s="61"/>
    </row>
    <row r="371" spans="2:19" s="60" customFormat="1" ht="24" x14ac:dyDescent="0.2">
      <c r="B371" s="181"/>
      <c r="C371" s="180" t="s">
        <v>1766</v>
      </c>
      <c r="D371" s="214" t="s">
        <v>1925</v>
      </c>
      <c r="E371" s="215">
        <v>90129</v>
      </c>
      <c r="F371" s="232" t="s">
        <v>1455</v>
      </c>
      <c r="G371" s="281" t="s">
        <v>2254</v>
      </c>
      <c r="H371" s="282">
        <v>14</v>
      </c>
      <c r="I371" s="270"/>
      <c r="J371" s="270"/>
      <c r="K371" s="257">
        <f t="shared" si="128"/>
        <v>0</v>
      </c>
      <c r="L371" s="257">
        <f t="shared" si="129"/>
        <v>0</v>
      </c>
      <c r="M371" s="257">
        <f t="shared" si="130"/>
        <v>0</v>
      </c>
      <c r="N371" s="257">
        <f t="shared" si="131"/>
        <v>0</v>
      </c>
      <c r="O371" s="258"/>
      <c r="P371" s="270" t="e">
        <f>IF(OR(E371="",G371=0),"",VLOOKUP(E371,#REF!,10,0)*H371)</f>
        <v>#REF!</v>
      </c>
      <c r="Q371" s="61"/>
      <c r="R371" s="63"/>
      <c r="S371" s="61"/>
    </row>
    <row r="372" spans="2:19" s="60" customFormat="1" ht="24" x14ac:dyDescent="0.2">
      <c r="B372" s="181"/>
      <c r="C372" s="180" t="s">
        <v>1867</v>
      </c>
      <c r="D372" s="214" t="s">
        <v>1926</v>
      </c>
      <c r="E372" s="215">
        <v>73613</v>
      </c>
      <c r="F372" s="240" t="s">
        <v>1629</v>
      </c>
      <c r="G372" s="281" t="s">
        <v>2258</v>
      </c>
      <c r="H372" s="282">
        <v>500</v>
      </c>
      <c r="I372" s="270"/>
      <c r="J372" s="270"/>
      <c r="K372" s="271">
        <f t="shared" si="128"/>
        <v>0</v>
      </c>
      <c r="L372" s="270">
        <f t="shared" si="129"/>
        <v>0</v>
      </c>
      <c r="M372" s="270">
        <f t="shared" si="130"/>
        <v>0</v>
      </c>
      <c r="N372" s="271">
        <f t="shared" si="131"/>
        <v>0</v>
      </c>
      <c r="O372" s="270"/>
      <c r="P372" s="270" t="e">
        <f>IF(OR(E372="",G372=0),"",VLOOKUP(E372,#REF!,7,0)*H372)</f>
        <v>#REF!</v>
      </c>
      <c r="Q372" s="61"/>
      <c r="R372" s="63"/>
      <c r="S372" s="61"/>
    </row>
    <row r="373" spans="2:19" s="60" customFormat="1" ht="24" x14ac:dyDescent="0.2">
      <c r="B373" s="181"/>
      <c r="C373" s="180" t="s">
        <v>1867</v>
      </c>
      <c r="D373" s="214" t="s">
        <v>179</v>
      </c>
      <c r="E373" s="215" t="s">
        <v>2279</v>
      </c>
      <c r="F373" s="240" t="s">
        <v>1630</v>
      </c>
      <c r="G373" s="281" t="s">
        <v>2258</v>
      </c>
      <c r="H373" s="282">
        <v>100</v>
      </c>
      <c r="I373" s="270"/>
      <c r="J373" s="270"/>
      <c r="K373" s="271">
        <f t="shared" si="128"/>
        <v>0</v>
      </c>
      <c r="L373" s="270">
        <f t="shared" si="129"/>
        <v>0</v>
      </c>
      <c r="M373" s="270">
        <f t="shared" si="130"/>
        <v>0</v>
      </c>
      <c r="N373" s="271">
        <f t="shared" si="131"/>
        <v>0</v>
      </c>
      <c r="O373" s="270"/>
      <c r="P373" s="270" t="e">
        <f>IF(OR(E373="",G373=0),"",VLOOKUP(E373,#REF!,7,0)*H373)</f>
        <v>#REF!</v>
      </c>
      <c r="Q373" s="61"/>
      <c r="R373" s="63"/>
      <c r="S373" s="61"/>
    </row>
    <row r="374" spans="2:19" s="60" customFormat="1" ht="12" x14ac:dyDescent="0.2">
      <c r="B374" s="181"/>
      <c r="C374" s="180" t="s">
        <v>1867</v>
      </c>
      <c r="D374" s="214" t="s">
        <v>180</v>
      </c>
      <c r="E374" s="215" t="s">
        <v>2206</v>
      </c>
      <c r="F374" s="297" t="s">
        <v>1270</v>
      </c>
      <c r="G374" s="281" t="s">
        <v>2258</v>
      </c>
      <c r="H374" s="282">
        <v>1400</v>
      </c>
      <c r="I374" s="270"/>
      <c r="J374" s="270"/>
      <c r="K374" s="271">
        <f t="shared" si="128"/>
        <v>0</v>
      </c>
      <c r="L374" s="270">
        <f t="shared" si="129"/>
        <v>0</v>
      </c>
      <c r="M374" s="270">
        <f t="shared" si="130"/>
        <v>0</v>
      </c>
      <c r="N374" s="271">
        <f t="shared" si="131"/>
        <v>0</v>
      </c>
      <c r="O374" s="270"/>
      <c r="P374" s="270" t="e">
        <f>IF(OR(E374="",G374=0),"",VLOOKUP(E374,#REF!,7,0)*H374)</f>
        <v>#REF!</v>
      </c>
      <c r="Q374" s="61"/>
      <c r="R374" s="63"/>
      <c r="S374" s="61"/>
    </row>
    <row r="375" spans="2:19" s="60" customFormat="1" ht="12" x14ac:dyDescent="0.2">
      <c r="B375" s="181"/>
      <c r="C375" s="180"/>
      <c r="D375" s="214" t="s">
        <v>181</v>
      </c>
      <c r="E375" s="215"/>
      <c r="F375" s="277" t="s">
        <v>1276</v>
      </c>
      <c r="G375" s="281"/>
      <c r="H375" s="282"/>
      <c r="I375" s="257"/>
      <c r="J375" s="257"/>
      <c r="K375" s="257"/>
      <c r="L375" s="257"/>
      <c r="M375" s="257"/>
      <c r="N375" s="257"/>
      <c r="O375" s="258"/>
      <c r="P375" s="258"/>
      <c r="Q375" s="61"/>
      <c r="R375" s="63"/>
      <c r="S375" s="61"/>
    </row>
    <row r="376" spans="2:19" s="60" customFormat="1" ht="48" x14ac:dyDescent="0.2">
      <c r="B376" s="181"/>
      <c r="C376" s="180" t="s">
        <v>1867</v>
      </c>
      <c r="D376" s="214" t="s">
        <v>182</v>
      </c>
      <c r="E376" s="215" t="s">
        <v>2220</v>
      </c>
      <c r="F376" s="280" t="s">
        <v>1896</v>
      </c>
      <c r="G376" s="281" t="s">
        <v>2254</v>
      </c>
      <c r="H376" s="282">
        <v>1</v>
      </c>
      <c r="I376" s="270"/>
      <c r="J376" s="270"/>
      <c r="K376" s="271">
        <f t="shared" ref="K376:K385" si="132">IF(H376="","",I376+J376)</f>
        <v>0</v>
      </c>
      <c r="L376" s="270">
        <f t="shared" ref="L376:L385" si="133">IF(H376="","",H376*I376)</f>
        <v>0</v>
      </c>
      <c r="M376" s="270">
        <f t="shared" ref="M376:M385" si="134">IF(H376="","",H376*J376)</f>
        <v>0</v>
      </c>
      <c r="N376" s="271">
        <f t="shared" ref="N376:N385" si="135">IF(H376="","",H376*K376)</f>
        <v>0</v>
      </c>
      <c r="O376" s="270"/>
      <c r="P376" s="270" t="e">
        <f>IF(OR(E376="",G376=0),"",VLOOKUP(E376,#REF!,7,0)*H376)</f>
        <v>#REF!</v>
      </c>
      <c r="Q376" s="61"/>
      <c r="R376" s="63"/>
      <c r="S376" s="61"/>
    </row>
    <row r="377" spans="2:19" s="60" customFormat="1" ht="24" x14ac:dyDescent="0.2">
      <c r="B377" s="181"/>
      <c r="C377" s="180" t="s">
        <v>1867</v>
      </c>
      <c r="D377" s="214" t="s">
        <v>183</v>
      </c>
      <c r="E377" s="215" t="s">
        <v>2215</v>
      </c>
      <c r="F377" s="297" t="s">
        <v>1272</v>
      </c>
      <c r="G377" s="281" t="s">
        <v>2254</v>
      </c>
      <c r="H377" s="282">
        <v>1</v>
      </c>
      <c r="I377" s="270"/>
      <c r="J377" s="270"/>
      <c r="K377" s="271">
        <f t="shared" si="132"/>
        <v>0</v>
      </c>
      <c r="L377" s="270">
        <f t="shared" si="133"/>
        <v>0</v>
      </c>
      <c r="M377" s="270">
        <f t="shared" si="134"/>
        <v>0</v>
      </c>
      <c r="N377" s="271">
        <f t="shared" si="135"/>
        <v>0</v>
      </c>
      <c r="O377" s="270"/>
      <c r="P377" s="270" t="e">
        <f>IF(OR(E377="",G377=0),"",VLOOKUP(E377,#REF!,7,0)*H377)</f>
        <v>#REF!</v>
      </c>
      <c r="Q377" s="61"/>
      <c r="R377" s="63"/>
      <c r="S377" s="61"/>
    </row>
    <row r="378" spans="2:19" s="60" customFormat="1" ht="12" x14ac:dyDescent="0.2">
      <c r="B378" s="181"/>
      <c r="C378" s="180" t="s">
        <v>1867</v>
      </c>
      <c r="D378" s="214" t="s">
        <v>184</v>
      </c>
      <c r="E378" s="215" t="s">
        <v>2214</v>
      </c>
      <c r="F378" s="297" t="s">
        <v>1255</v>
      </c>
      <c r="G378" s="281" t="s">
        <v>2254</v>
      </c>
      <c r="H378" s="282">
        <v>1</v>
      </c>
      <c r="I378" s="270"/>
      <c r="J378" s="270"/>
      <c r="K378" s="271">
        <f t="shared" si="132"/>
        <v>0</v>
      </c>
      <c r="L378" s="270">
        <f t="shared" si="133"/>
        <v>0</v>
      </c>
      <c r="M378" s="270">
        <f t="shared" si="134"/>
        <v>0</v>
      </c>
      <c r="N378" s="271">
        <f t="shared" si="135"/>
        <v>0</v>
      </c>
      <c r="O378" s="270"/>
      <c r="P378" s="270" t="e">
        <f>IF(OR(E378="",G378=0),"",VLOOKUP(E378,#REF!,7,0)*H378)</f>
        <v>#REF!</v>
      </c>
      <c r="Q378" s="61"/>
      <c r="R378" s="63"/>
      <c r="S378" s="61"/>
    </row>
    <row r="379" spans="2:19" s="60" customFormat="1" ht="12" x14ac:dyDescent="0.2">
      <c r="B379" s="181"/>
      <c r="C379" s="180" t="s">
        <v>1867</v>
      </c>
      <c r="D379" s="214" t="s">
        <v>185</v>
      </c>
      <c r="E379" s="215" t="s">
        <v>2213</v>
      </c>
      <c r="F379" s="297" t="s">
        <v>1256</v>
      </c>
      <c r="G379" s="281" t="s">
        <v>2254</v>
      </c>
      <c r="H379" s="282">
        <v>9</v>
      </c>
      <c r="I379" s="270"/>
      <c r="J379" s="270"/>
      <c r="K379" s="271">
        <f t="shared" si="132"/>
        <v>0</v>
      </c>
      <c r="L379" s="270">
        <f t="shared" si="133"/>
        <v>0</v>
      </c>
      <c r="M379" s="270">
        <f t="shared" si="134"/>
        <v>0</v>
      </c>
      <c r="N379" s="271">
        <f t="shared" si="135"/>
        <v>0</v>
      </c>
      <c r="O379" s="270"/>
      <c r="P379" s="270" t="e">
        <f>IF(OR(E379="",G379=0),"",VLOOKUP(E379,#REF!,7,0)*H379)</f>
        <v>#REF!</v>
      </c>
      <c r="Q379" s="61"/>
      <c r="R379" s="63"/>
      <c r="S379" s="61"/>
    </row>
    <row r="380" spans="2:19" s="60" customFormat="1" ht="12" x14ac:dyDescent="0.2">
      <c r="B380" s="181"/>
      <c r="C380" s="180" t="s">
        <v>1867</v>
      </c>
      <c r="D380" s="214" t="s">
        <v>186</v>
      </c>
      <c r="E380" s="215" t="s">
        <v>2213</v>
      </c>
      <c r="F380" s="297" t="s">
        <v>1257</v>
      </c>
      <c r="G380" s="281" t="s">
        <v>2254</v>
      </c>
      <c r="H380" s="282">
        <v>4</v>
      </c>
      <c r="I380" s="270"/>
      <c r="J380" s="270"/>
      <c r="K380" s="271">
        <f t="shared" si="132"/>
        <v>0</v>
      </c>
      <c r="L380" s="270">
        <f t="shared" si="133"/>
        <v>0</v>
      </c>
      <c r="M380" s="270">
        <f t="shared" si="134"/>
        <v>0</v>
      </c>
      <c r="N380" s="271">
        <f t="shared" si="135"/>
        <v>0</v>
      </c>
      <c r="O380" s="270"/>
      <c r="P380" s="270" t="e">
        <f>IF(OR(E380="",G380=0),"",VLOOKUP(E380,#REF!,7,0)*H380)</f>
        <v>#REF!</v>
      </c>
      <c r="Q380" s="61"/>
      <c r="R380" s="63"/>
      <c r="S380" s="61"/>
    </row>
    <row r="381" spans="2:19" s="60" customFormat="1" ht="12" x14ac:dyDescent="0.2">
      <c r="B381" s="181"/>
      <c r="C381" s="180" t="s">
        <v>1766</v>
      </c>
      <c r="D381" s="214" t="s">
        <v>187</v>
      </c>
      <c r="E381" s="215">
        <v>90020</v>
      </c>
      <c r="F381" s="243" t="s">
        <v>1726</v>
      </c>
      <c r="G381" s="281" t="s">
        <v>2254</v>
      </c>
      <c r="H381" s="282">
        <v>1</v>
      </c>
      <c r="I381" s="270"/>
      <c r="J381" s="270"/>
      <c r="K381" s="257">
        <f t="shared" si="132"/>
        <v>0</v>
      </c>
      <c r="L381" s="257">
        <f t="shared" si="133"/>
        <v>0</v>
      </c>
      <c r="M381" s="257">
        <f t="shared" si="134"/>
        <v>0</v>
      </c>
      <c r="N381" s="257">
        <f t="shared" si="135"/>
        <v>0</v>
      </c>
      <c r="O381" s="258"/>
      <c r="P381" s="270" t="e">
        <f>IF(OR(E381="",G381=0),"",VLOOKUP(E381,#REF!,10,0)*H381)</f>
        <v>#REF!</v>
      </c>
      <c r="Q381" s="61"/>
      <c r="R381" s="63"/>
      <c r="S381" s="61"/>
    </row>
    <row r="382" spans="2:19" s="60" customFormat="1" ht="12" x14ac:dyDescent="0.2">
      <c r="B382" s="181"/>
      <c r="C382" s="180" t="s">
        <v>1766</v>
      </c>
      <c r="D382" s="214" t="s">
        <v>188</v>
      </c>
      <c r="E382" s="215">
        <v>90141</v>
      </c>
      <c r="F382" s="243" t="s">
        <v>1737</v>
      </c>
      <c r="G382" s="281" t="s">
        <v>2254</v>
      </c>
      <c r="H382" s="282">
        <v>3</v>
      </c>
      <c r="I382" s="270"/>
      <c r="J382" s="270"/>
      <c r="K382" s="257">
        <f t="shared" si="132"/>
        <v>0</v>
      </c>
      <c r="L382" s="257">
        <f t="shared" si="133"/>
        <v>0</v>
      </c>
      <c r="M382" s="257">
        <f t="shared" si="134"/>
        <v>0</v>
      </c>
      <c r="N382" s="257">
        <f t="shared" si="135"/>
        <v>0</v>
      </c>
      <c r="O382" s="258"/>
      <c r="P382" s="270" t="e">
        <f>IF(OR(E382="",G382=0),"",VLOOKUP(E382,#REF!,10,0)*H382)</f>
        <v>#REF!</v>
      </c>
      <c r="Q382" s="61"/>
      <c r="R382" s="63"/>
      <c r="S382" s="61"/>
    </row>
    <row r="383" spans="2:19" s="60" customFormat="1" ht="12" x14ac:dyDescent="0.2">
      <c r="B383" s="181"/>
      <c r="C383" s="180" t="s">
        <v>1766</v>
      </c>
      <c r="D383" s="214" t="s">
        <v>189</v>
      </c>
      <c r="E383" s="215">
        <v>90422</v>
      </c>
      <c r="F383" s="280" t="s">
        <v>6</v>
      </c>
      <c r="G383" s="281" t="s">
        <v>2258</v>
      </c>
      <c r="H383" s="282">
        <v>124</v>
      </c>
      <c r="I383" s="270"/>
      <c r="J383" s="270"/>
      <c r="K383" s="257">
        <f t="shared" si="132"/>
        <v>0</v>
      </c>
      <c r="L383" s="257">
        <f t="shared" si="133"/>
        <v>0</v>
      </c>
      <c r="M383" s="257">
        <f t="shared" si="134"/>
        <v>0</v>
      </c>
      <c r="N383" s="257">
        <f t="shared" si="135"/>
        <v>0</v>
      </c>
      <c r="O383" s="258"/>
      <c r="P383" s="270" t="e">
        <f>IF(OR(E383="",G383=0),"",VLOOKUP(E383,#REF!,10,0)*H383)</f>
        <v>#REF!</v>
      </c>
      <c r="Q383" s="61"/>
      <c r="R383" s="63"/>
      <c r="S383" s="61"/>
    </row>
    <row r="384" spans="2:19" s="60" customFormat="1" ht="12" x14ac:dyDescent="0.2">
      <c r="B384" s="181"/>
      <c r="C384" s="180" t="s">
        <v>1766</v>
      </c>
      <c r="D384" s="214" t="s">
        <v>190</v>
      </c>
      <c r="E384" s="215">
        <v>90453</v>
      </c>
      <c r="F384" s="280" t="s">
        <v>11</v>
      </c>
      <c r="G384" s="281" t="s">
        <v>2254</v>
      </c>
      <c r="H384" s="282">
        <v>4</v>
      </c>
      <c r="I384" s="270"/>
      <c r="J384" s="270"/>
      <c r="K384" s="257">
        <f t="shared" si="132"/>
        <v>0</v>
      </c>
      <c r="L384" s="257">
        <f t="shared" si="133"/>
        <v>0</v>
      </c>
      <c r="M384" s="257">
        <f t="shared" si="134"/>
        <v>0</v>
      </c>
      <c r="N384" s="257">
        <f t="shared" si="135"/>
        <v>0</v>
      </c>
      <c r="O384" s="258"/>
      <c r="P384" s="270" t="e">
        <f>IF(OR(E384="",G384=0),"",VLOOKUP(E384,#REF!,10,0)*H384)</f>
        <v>#REF!</v>
      </c>
      <c r="Q384" s="61"/>
      <c r="R384" s="63"/>
      <c r="S384" s="61"/>
    </row>
    <row r="385" spans="2:19" s="60" customFormat="1" ht="12" x14ac:dyDescent="0.2">
      <c r="B385" s="181"/>
      <c r="C385" s="180" t="s">
        <v>1766</v>
      </c>
      <c r="D385" s="214" t="s">
        <v>191</v>
      </c>
      <c r="E385" s="215">
        <v>90303</v>
      </c>
      <c r="F385" s="280" t="s">
        <v>1897</v>
      </c>
      <c r="G385" s="285" t="s">
        <v>2083</v>
      </c>
      <c r="H385" s="282">
        <v>4</v>
      </c>
      <c r="I385" s="270"/>
      <c r="J385" s="270"/>
      <c r="K385" s="257">
        <f t="shared" si="132"/>
        <v>0</v>
      </c>
      <c r="L385" s="257">
        <f t="shared" si="133"/>
        <v>0</v>
      </c>
      <c r="M385" s="257">
        <f t="shared" si="134"/>
        <v>0</v>
      </c>
      <c r="N385" s="257">
        <f t="shared" si="135"/>
        <v>0</v>
      </c>
      <c r="O385" s="258"/>
      <c r="P385" s="270" t="e">
        <f>IF(OR(E385="",G385=0),"",VLOOKUP(E385,#REF!,10,0)*H385)</f>
        <v>#REF!</v>
      </c>
      <c r="Q385" s="61"/>
      <c r="R385" s="63"/>
      <c r="S385" s="61"/>
    </row>
    <row r="386" spans="2:19" s="60" customFormat="1" ht="12" x14ac:dyDescent="0.2">
      <c r="B386" s="181"/>
      <c r="C386" s="180" t="s">
        <v>1867</v>
      </c>
      <c r="D386" s="214" t="s">
        <v>192</v>
      </c>
      <c r="E386" s="215">
        <v>83422</v>
      </c>
      <c r="F386" s="243" t="s">
        <v>1277</v>
      </c>
      <c r="G386" s="281" t="s">
        <v>2258</v>
      </c>
      <c r="H386" s="282">
        <v>268</v>
      </c>
      <c r="I386" s="270"/>
      <c r="J386" s="270"/>
      <c r="K386" s="271">
        <f>IF(H386="","",I386+J386)</f>
        <v>0</v>
      </c>
      <c r="L386" s="270">
        <f>IF(H386="","",H386*I386)</f>
        <v>0</v>
      </c>
      <c r="M386" s="270">
        <f>IF(H386="","",H386*J386)</f>
        <v>0</v>
      </c>
      <c r="N386" s="271">
        <f>IF(H386="","",H386*K386)</f>
        <v>0</v>
      </c>
      <c r="O386" s="270"/>
      <c r="P386" s="270" t="e">
        <f>IF(OR(E386="",G386=0),"",VLOOKUP(E386,#REF!,7,0)*H386)</f>
        <v>#REF!</v>
      </c>
      <c r="Q386" s="61"/>
      <c r="R386" s="63"/>
      <c r="S386" s="61"/>
    </row>
    <row r="387" spans="2:19" s="60" customFormat="1" ht="12" x14ac:dyDescent="0.2">
      <c r="B387" s="181"/>
      <c r="C387" s="180" t="s">
        <v>1867</v>
      </c>
      <c r="D387" s="214" t="s">
        <v>193</v>
      </c>
      <c r="E387" s="215">
        <v>83420</v>
      </c>
      <c r="F387" s="243" t="s">
        <v>1218</v>
      </c>
      <c r="G387" s="281" t="s">
        <v>2258</v>
      </c>
      <c r="H387" s="282">
        <v>67</v>
      </c>
      <c r="I387" s="270"/>
      <c r="J387" s="270"/>
      <c r="K387" s="271">
        <f>IF(H387="","",I387+J387)</f>
        <v>0</v>
      </c>
      <c r="L387" s="270">
        <f>IF(H387="","",H387*I387)</f>
        <v>0</v>
      </c>
      <c r="M387" s="270">
        <f>IF(H387="","",H387*J387)</f>
        <v>0</v>
      </c>
      <c r="N387" s="271">
        <f>IF(H387="","",H387*K387)</f>
        <v>0</v>
      </c>
      <c r="O387" s="270"/>
      <c r="P387" s="270" t="e">
        <f>IF(OR(E387="",G387=0),"",VLOOKUP(E387,#REF!,7,0)*H387)</f>
        <v>#REF!</v>
      </c>
      <c r="Q387" s="61"/>
      <c r="R387" s="63"/>
      <c r="S387" s="61"/>
    </row>
    <row r="388" spans="2:19" s="60" customFormat="1" ht="12" x14ac:dyDescent="0.2">
      <c r="B388" s="181"/>
      <c r="C388" s="180"/>
      <c r="D388" s="214" t="s">
        <v>194</v>
      </c>
      <c r="E388" s="215"/>
      <c r="F388" s="277" t="s">
        <v>1278</v>
      </c>
      <c r="G388" s="281"/>
      <c r="H388" s="282"/>
      <c r="I388" s="257"/>
      <c r="J388" s="257"/>
      <c r="K388" s="257"/>
      <c r="L388" s="257"/>
      <c r="M388" s="257"/>
      <c r="N388" s="257"/>
      <c r="O388" s="258"/>
      <c r="P388" s="258"/>
      <c r="Q388" s="61"/>
      <c r="R388" s="63"/>
      <c r="S388" s="61"/>
    </row>
    <row r="389" spans="2:19" s="60" customFormat="1" ht="96" x14ac:dyDescent="0.2">
      <c r="B389" s="181"/>
      <c r="C389" s="180" t="s">
        <v>1766</v>
      </c>
      <c r="D389" s="214" t="s">
        <v>195</v>
      </c>
      <c r="E389" s="215">
        <v>90436</v>
      </c>
      <c r="F389" s="297" t="s">
        <v>1259</v>
      </c>
      <c r="G389" s="281" t="s">
        <v>2254</v>
      </c>
      <c r="H389" s="282">
        <v>39</v>
      </c>
      <c r="I389" s="270"/>
      <c r="J389" s="270"/>
      <c r="K389" s="257">
        <f t="shared" ref="K389:K396" si="136">IF(H389="","",I389+J389)</f>
        <v>0</v>
      </c>
      <c r="L389" s="257">
        <f t="shared" ref="L389:L396" si="137">IF(H389="","",H389*I389)</f>
        <v>0</v>
      </c>
      <c r="M389" s="257">
        <f t="shared" ref="M389:M396" si="138">IF(H389="","",H389*J389)</f>
        <v>0</v>
      </c>
      <c r="N389" s="257">
        <f t="shared" ref="N389:N396" si="139">IF(H389="","",H389*K389)</f>
        <v>0</v>
      </c>
      <c r="O389" s="258"/>
      <c r="P389" s="270" t="e">
        <f>IF(OR(E389="",G389=0),"",VLOOKUP(E389,#REF!,10,0)*H389)</f>
        <v>#REF!</v>
      </c>
      <c r="Q389" s="61"/>
      <c r="R389" s="63"/>
      <c r="S389" s="61"/>
    </row>
    <row r="390" spans="2:19" s="60" customFormat="1" ht="96" x14ac:dyDescent="0.2">
      <c r="B390" s="181"/>
      <c r="C390" s="180" t="s">
        <v>1766</v>
      </c>
      <c r="D390" s="214" t="s">
        <v>196</v>
      </c>
      <c r="E390" s="215">
        <v>90437</v>
      </c>
      <c r="F390" s="297" t="s">
        <v>1260</v>
      </c>
      <c r="G390" s="281" t="s">
        <v>2083</v>
      </c>
      <c r="H390" s="282">
        <v>4</v>
      </c>
      <c r="I390" s="270"/>
      <c r="J390" s="270"/>
      <c r="K390" s="257">
        <f t="shared" si="136"/>
        <v>0</v>
      </c>
      <c r="L390" s="257">
        <f t="shared" si="137"/>
        <v>0</v>
      </c>
      <c r="M390" s="257">
        <f t="shared" si="138"/>
        <v>0</v>
      </c>
      <c r="N390" s="257">
        <f t="shared" si="139"/>
        <v>0</v>
      </c>
      <c r="O390" s="258"/>
      <c r="P390" s="270" t="e">
        <f>IF(OR(E390="",G390=0),"",VLOOKUP(E390,#REF!,10,0)*H390)</f>
        <v>#REF!</v>
      </c>
      <c r="Q390" s="61"/>
      <c r="R390" s="63"/>
      <c r="S390" s="61"/>
    </row>
    <row r="391" spans="2:19" s="60" customFormat="1" ht="48" x14ac:dyDescent="0.2">
      <c r="B391" s="181"/>
      <c r="C391" s="180" t="s">
        <v>1766</v>
      </c>
      <c r="D391" s="214" t="s">
        <v>197</v>
      </c>
      <c r="E391" s="215">
        <v>90435</v>
      </c>
      <c r="F391" s="297" t="s">
        <v>1261</v>
      </c>
      <c r="G391" s="281" t="s">
        <v>2254</v>
      </c>
      <c r="H391" s="282">
        <v>6</v>
      </c>
      <c r="I391" s="270"/>
      <c r="J391" s="270"/>
      <c r="K391" s="257">
        <f t="shared" si="136"/>
        <v>0</v>
      </c>
      <c r="L391" s="257">
        <f t="shared" si="137"/>
        <v>0</v>
      </c>
      <c r="M391" s="257">
        <f t="shared" si="138"/>
        <v>0</v>
      </c>
      <c r="N391" s="257">
        <f t="shared" si="139"/>
        <v>0</v>
      </c>
      <c r="O391" s="258"/>
      <c r="P391" s="270" t="e">
        <f>IF(OR(E391="",G391=0),"",VLOOKUP(E391,#REF!,10,0)*H391)</f>
        <v>#REF!</v>
      </c>
      <c r="Q391" s="61"/>
      <c r="R391" s="63"/>
      <c r="S391" s="61"/>
    </row>
    <row r="392" spans="2:19" s="60" customFormat="1" ht="12" x14ac:dyDescent="0.2">
      <c r="B392" s="181"/>
      <c r="C392" s="180" t="s">
        <v>1766</v>
      </c>
      <c r="D392" s="214" t="s">
        <v>198</v>
      </c>
      <c r="E392" s="215">
        <v>90539</v>
      </c>
      <c r="F392" s="297" t="s">
        <v>1820</v>
      </c>
      <c r="G392" s="281" t="s">
        <v>2254</v>
      </c>
      <c r="H392" s="282">
        <v>3</v>
      </c>
      <c r="I392" s="270"/>
      <c r="J392" s="270"/>
      <c r="K392" s="257">
        <f t="shared" si="136"/>
        <v>0</v>
      </c>
      <c r="L392" s="257">
        <f t="shared" si="137"/>
        <v>0</v>
      </c>
      <c r="M392" s="257">
        <f t="shared" si="138"/>
        <v>0</v>
      </c>
      <c r="N392" s="257">
        <f t="shared" si="139"/>
        <v>0</v>
      </c>
      <c r="O392" s="258"/>
      <c r="P392" s="270" t="e">
        <f>IF(OR(E392="",G392=0),"",VLOOKUP(E392,#REF!,10,0)*H392)</f>
        <v>#REF!</v>
      </c>
      <c r="Q392" s="61"/>
      <c r="R392" s="63"/>
      <c r="S392" s="61"/>
    </row>
    <row r="393" spans="2:19" s="60" customFormat="1" ht="12" x14ac:dyDescent="0.2">
      <c r="B393" s="181"/>
      <c r="C393" s="180" t="s">
        <v>1766</v>
      </c>
      <c r="D393" s="214" t="s">
        <v>199</v>
      </c>
      <c r="E393" s="215">
        <v>90428</v>
      </c>
      <c r="F393" s="297" t="s">
        <v>1263</v>
      </c>
      <c r="G393" s="281" t="s">
        <v>2254</v>
      </c>
      <c r="H393" s="282">
        <v>15</v>
      </c>
      <c r="I393" s="270"/>
      <c r="J393" s="270"/>
      <c r="K393" s="257">
        <f t="shared" si="136"/>
        <v>0</v>
      </c>
      <c r="L393" s="257">
        <f t="shared" si="137"/>
        <v>0</v>
      </c>
      <c r="M393" s="257">
        <f t="shared" si="138"/>
        <v>0</v>
      </c>
      <c r="N393" s="257">
        <f t="shared" si="139"/>
        <v>0</v>
      </c>
      <c r="O393" s="258"/>
      <c r="P393" s="270" t="e">
        <f>IF(OR(E393="",G393=0),"",VLOOKUP(E393,#REF!,10,0)*H393)</f>
        <v>#REF!</v>
      </c>
      <c r="Q393" s="61"/>
      <c r="R393" s="63"/>
      <c r="S393" s="61"/>
    </row>
    <row r="394" spans="2:19" s="60" customFormat="1" ht="12" x14ac:dyDescent="0.2">
      <c r="B394" s="181"/>
      <c r="C394" s="180" t="s">
        <v>1766</v>
      </c>
      <c r="D394" s="214" t="s">
        <v>200</v>
      </c>
      <c r="E394" s="215">
        <v>90429</v>
      </c>
      <c r="F394" s="297" t="s">
        <v>1823</v>
      </c>
      <c r="G394" s="281" t="s">
        <v>2254</v>
      </c>
      <c r="H394" s="282">
        <v>1</v>
      </c>
      <c r="I394" s="270"/>
      <c r="J394" s="270"/>
      <c r="K394" s="257">
        <f t="shared" si="136"/>
        <v>0</v>
      </c>
      <c r="L394" s="257">
        <f t="shared" si="137"/>
        <v>0</v>
      </c>
      <c r="M394" s="257">
        <f t="shared" si="138"/>
        <v>0</v>
      </c>
      <c r="N394" s="257">
        <f t="shared" si="139"/>
        <v>0</v>
      </c>
      <c r="O394" s="258"/>
      <c r="P394" s="270" t="e">
        <f>IF(OR(E394="",G394=0),"",VLOOKUP(E394,#REF!,10,0)*H394)</f>
        <v>#REF!</v>
      </c>
      <c r="Q394" s="61"/>
      <c r="R394" s="63"/>
      <c r="S394" s="61"/>
    </row>
    <row r="395" spans="2:19" s="60" customFormat="1" ht="12" x14ac:dyDescent="0.2">
      <c r="B395" s="181"/>
      <c r="C395" s="180" t="s">
        <v>1766</v>
      </c>
      <c r="D395" s="214" t="s">
        <v>201</v>
      </c>
      <c r="E395" s="215">
        <v>90432</v>
      </c>
      <c r="F395" s="297" t="s">
        <v>1274</v>
      </c>
      <c r="G395" s="281" t="s">
        <v>2254</v>
      </c>
      <c r="H395" s="282">
        <v>2</v>
      </c>
      <c r="I395" s="270"/>
      <c r="J395" s="270"/>
      <c r="K395" s="257">
        <f t="shared" si="136"/>
        <v>0</v>
      </c>
      <c r="L395" s="257">
        <f t="shared" si="137"/>
        <v>0</v>
      </c>
      <c r="M395" s="257">
        <f t="shared" si="138"/>
        <v>0</v>
      </c>
      <c r="N395" s="257">
        <f t="shared" si="139"/>
        <v>0</v>
      </c>
      <c r="O395" s="258"/>
      <c r="P395" s="270" t="e">
        <f>IF(OR(E395="",G395=0),"",VLOOKUP(E395,#REF!,10,0)*H395)</f>
        <v>#REF!</v>
      </c>
      <c r="Q395" s="61"/>
      <c r="R395" s="63"/>
      <c r="S395" s="61"/>
    </row>
    <row r="396" spans="2:19" s="60" customFormat="1" ht="12" x14ac:dyDescent="0.2">
      <c r="B396" s="181"/>
      <c r="C396" s="180" t="s">
        <v>1766</v>
      </c>
      <c r="D396" s="214" t="s">
        <v>202</v>
      </c>
      <c r="E396" s="215">
        <v>90427</v>
      </c>
      <c r="F396" s="297" t="s">
        <v>1267</v>
      </c>
      <c r="G396" s="281" t="s">
        <v>2254</v>
      </c>
      <c r="H396" s="282">
        <v>1</v>
      </c>
      <c r="I396" s="270"/>
      <c r="J396" s="270"/>
      <c r="K396" s="257">
        <f t="shared" si="136"/>
        <v>0</v>
      </c>
      <c r="L396" s="257">
        <f t="shared" si="137"/>
        <v>0</v>
      </c>
      <c r="M396" s="257">
        <f t="shared" si="138"/>
        <v>0</v>
      </c>
      <c r="N396" s="257">
        <f t="shared" si="139"/>
        <v>0</v>
      </c>
      <c r="O396" s="258"/>
      <c r="P396" s="270" t="e">
        <f>IF(OR(E396="",G396=0),"",VLOOKUP(E396,#REF!,10,0)*H396)</f>
        <v>#REF!</v>
      </c>
      <c r="Q396" s="61"/>
      <c r="R396" s="63"/>
      <c r="S396" s="61"/>
    </row>
    <row r="397" spans="2:19" s="60" customFormat="1" ht="12" x14ac:dyDescent="0.2">
      <c r="B397" s="181"/>
      <c r="C397" s="180" t="s">
        <v>1867</v>
      </c>
      <c r="D397" s="214" t="s">
        <v>203</v>
      </c>
      <c r="E397" s="215">
        <v>83466</v>
      </c>
      <c r="F397" s="297" t="s">
        <v>1657</v>
      </c>
      <c r="G397" s="281" t="s">
        <v>2254</v>
      </c>
      <c r="H397" s="282">
        <v>4</v>
      </c>
      <c r="I397" s="270"/>
      <c r="J397" s="270"/>
      <c r="K397" s="271">
        <f t="shared" ref="K397:K407" si="140">IF(H397="","",I397+J397)</f>
        <v>0</v>
      </c>
      <c r="L397" s="270">
        <f t="shared" ref="L397:L407" si="141">IF(H397="","",H397*I397)</f>
        <v>0</v>
      </c>
      <c r="M397" s="270">
        <f t="shared" ref="M397:M407" si="142">IF(H397="","",H397*J397)</f>
        <v>0</v>
      </c>
      <c r="N397" s="271">
        <f t="shared" ref="N397:N407" si="143">IF(H397="","",H397*K397)</f>
        <v>0</v>
      </c>
      <c r="O397" s="270"/>
      <c r="P397" s="270" t="e">
        <f>IF(OR(E397="",G397=0),"",VLOOKUP(E397,#REF!,7,0)*H397)</f>
        <v>#REF!</v>
      </c>
      <c r="Q397" s="61"/>
      <c r="R397" s="63"/>
      <c r="S397" s="61"/>
    </row>
    <row r="398" spans="2:19" s="60" customFormat="1" ht="12" x14ac:dyDescent="0.2">
      <c r="B398" s="181"/>
      <c r="C398" s="180" t="s">
        <v>1867</v>
      </c>
      <c r="D398" s="214" t="s">
        <v>1927</v>
      </c>
      <c r="E398" s="215">
        <v>83566</v>
      </c>
      <c r="F398" s="297" t="s">
        <v>1661</v>
      </c>
      <c r="G398" s="281" t="s">
        <v>2254</v>
      </c>
      <c r="H398" s="282">
        <v>78</v>
      </c>
      <c r="I398" s="270"/>
      <c r="J398" s="270"/>
      <c r="K398" s="271">
        <f t="shared" si="140"/>
        <v>0</v>
      </c>
      <c r="L398" s="270">
        <f t="shared" si="141"/>
        <v>0</v>
      </c>
      <c r="M398" s="270">
        <f t="shared" si="142"/>
        <v>0</v>
      </c>
      <c r="N398" s="271">
        <f t="shared" si="143"/>
        <v>0</v>
      </c>
      <c r="O398" s="270"/>
      <c r="P398" s="270" t="e">
        <f>IF(OR(E398="",G398=0),"",VLOOKUP(E398,#REF!,7,0)*H398)</f>
        <v>#REF!</v>
      </c>
      <c r="Q398" s="61"/>
      <c r="R398" s="63"/>
      <c r="S398" s="61"/>
    </row>
    <row r="399" spans="2:19" s="60" customFormat="1" ht="12" x14ac:dyDescent="0.2">
      <c r="B399" s="181"/>
      <c r="C399" s="180" t="s">
        <v>1766</v>
      </c>
      <c r="D399" s="214" t="s">
        <v>204</v>
      </c>
      <c r="E399" s="215">
        <v>90450</v>
      </c>
      <c r="F399" s="297" t="s">
        <v>1662</v>
      </c>
      <c r="G399" s="281" t="s">
        <v>2254</v>
      </c>
      <c r="H399" s="282">
        <v>14</v>
      </c>
      <c r="I399" s="270"/>
      <c r="J399" s="270"/>
      <c r="K399" s="257">
        <f t="shared" si="140"/>
        <v>0</v>
      </c>
      <c r="L399" s="257">
        <f t="shared" si="141"/>
        <v>0</v>
      </c>
      <c r="M399" s="257">
        <f t="shared" si="142"/>
        <v>0</v>
      </c>
      <c r="N399" s="257">
        <f t="shared" si="143"/>
        <v>0</v>
      </c>
      <c r="O399" s="258"/>
      <c r="P399" s="270" t="e">
        <f>IF(OR(E399="",G399=0),"",VLOOKUP(E399,#REF!,10,0)*H399)</f>
        <v>#REF!</v>
      </c>
      <c r="Q399" s="61"/>
      <c r="R399" s="63"/>
      <c r="S399" s="61"/>
    </row>
    <row r="400" spans="2:19" s="60" customFormat="1" ht="12" x14ac:dyDescent="0.2">
      <c r="B400" s="181"/>
      <c r="C400" s="180" t="s">
        <v>1867</v>
      </c>
      <c r="D400" s="214" t="s">
        <v>205</v>
      </c>
      <c r="E400" s="215">
        <v>83566</v>
      </c>
      <c r="F400" s="297" t="s">
        <v>1279</v>
      </c>
      <c r="G400" s="281" t="s">
        <v>2254</v>
      </c>
      <c r="H400" s="282">
        <v>5</v>
      </c>
      <c r="I400" s="270"/>
      <c r="J400" s="270"/>
      <c r="K400" s="271">
        <f t="shared" si="140"/>
        <v>0</v>
      </c>
      <c r="L400" s="270">
        <f t="shared" si="141"/>
        <v>0</v>
      </c>
      <c r="M400" s="270">
        <f t="shared" si="142"/>
        <v>0</v>
      </c>
      <c r="N400" s="271">
        <f t="shared" si="143"/>
        <v>0</v>
      </c>
      <c r="O400" s="270"/>
      <c r="P400" s="270" t="e">
        <f>IF(OR(E400="",G400=0),"",VLOOKUP(E400,#REF!,7,0)*H400)</f>
        <v>#REF!</v>
      </c>
      <c r="Q400" s="61"/>
      <c r="R400" s="63"/>
      <c r="S400" s="61"/>
    </row>
    <row r="401" spans="2:19" s="60" customFormat="1" ht="24" x14ac:dyDescent="0.2">
      <c r="B401" s="181"/>
      <c r="C401" s="180" t="s">
        <v>1867</v>
      </c>
      <c r="D401" s="214" t="s">
        <v>206</v>
      </c>
      <c r="E401" s="215">
        <v>83387</v>
      </c>
      <c r="F401" s="240" t="s">
        <v>1627</v>
      </c>
      <c r="G401" s="281" t="s">
        <v>2254</v>
      </c>
      <c r="H401" s="282">
        <v>106</v>
      </c>
      <c r="I401" s="270"/>
      <c r="J401" s="270"/>
      <c r="K401" s="271">
        <f t="shared" si="140"/>
        <v>0</v>
      </c>
      <c r="L401" s="270">
        <f t="shared" si="141"/>
        <v>0</v>
      </c>
      <c r="M401" s="270">
        <f t="shared" si="142"/>
        <v>0</v>
      </c>
      <c r="N401" s="271">
        <f t="shared" si="143"/>
        <v>0</v>
      </c>
      <c r="O401" s="270"/>
      <c r="P401" s="270" t="e">
        <f>IF(OR(E401="",G401=0),"",VLOOKUP(E401,#REF!,7,0)*H401)</f>
        <v>#REF!</v>
      </c>
      <c r="Q401" s="61"/>
      <c r="R401" s="63"/>
      <c r="S401" s="61"/>
    </row>
    <row r="402" spans="2:19" s="60" customFormat="1" ht="12" x14ac:dyDescent="0.2">
      <c r="B402" s="181"/>
      <c r="C402" s="180" t="s">
        <v>1867</v>
      </c>
      <c r="D402" s="214" t="s">
        <v>207</v>
      </c>
      <c r="E402" s="215">
        <v>83386</v>
      </c>
      <c r="F402" s="243" t="s">
        <v>1268</v>
      </c>
      <c r="G402" s="281" t="s">
        <v>2254</v>
      </c>
      <c r="H402" s="282">
        <v>14</v>
      </c>
      <c r="I402" s="270"/>
      <c r="J402" s="270"/>
      <c r="K402" s="271">
        <f t="shared" si="140"/>
        <v>0</v>
      </c>
      <c r="L402" s="270">
        <f t="shared" si="141"/>
        <v>0</v>
      </c>
      <c r="M402" s="270">
        <f t="shared" si="142"/>
        <v>0</v>
      </c>
      <c r="N402" s="271">
        <f t="shared" si="143"/>
        <v>0</v>
      </c>
      <c r="O402" s="270"/>
      <c r="P402" s="270" t="e">
        <f>IF(OR(E402="",G402=0),"",VLOOKUP(E402,#REF!,7,0)*H402)</f>
        <v>#REF!</v>
      </c>
      <c r="Q402" s="61"/>
      <c r="R402" s="63"/>
      <c r="S402" s="61"/>
    </row>
    <row r="403" spans="2:19" s="60" customFormat="1" ht="24" x14ac:dyDescent="0.2">
      <c r="B403" s="181"/>
      <c r="C403" s="180" t="s">
        <v>1766</v>
      </c>
      <c r="D403" s="214" t="s">
        <v>208</v>
      </c>
      <c r="E403" s="215">
        <v>90146</v>
      </c>
      <c r="F403" s="240" t="s">
        <v>1631</v>
      </c>
      <c r="G403" s="293" t="s">
        <v>2258</v>
      </c>
      <c r="H403" s="282">
        <v>126</v>
      </c>
      <c r="I403" s="270"/>
      <c r="J403" s="270"/>
      <c r="K403" s="257">
        <f t="shared" si="140"/>
        <v>0</v>
      </c>
      <c r="L403" s="257">
        <f t="shared" si="141"/>
        <v>0</v>
      </c>
      <c r="M403" s="257">
        <f t="shared" si="142"/>
        <v>0</v>
      </c>
      <c r="N403" s="257">
        <f t="shared" si="143"/>
        <v>0</v>
      </c>
      <c r="O403" s="258"/>
      <c r="P403" s="270" t="e">
        <f>IF(OR(E403="",G403=0),"",VLOOKUP(E403,#REF!,10,0)*H403)</f>
        <v>#REF!</v>
      </c>
      <c r="Q403" s="61"/>
      <c r="R403" s="63"/>
      <c r="S403" s="61"/>
    </row>
    <row r="404" spans="2:19" s="60" customFormat="1" ht="24" x14ac:dyDescent="0.2">
      <c r="B404" s="181"/>
      <c r="C404" s="180" t="s">
        <v>1766</v>
      </c>
      <c r="D404" s="214" t="s">
        <v>209</v>
      </c>
      <c r="E404" s="215">
        <v>90129</v>
      </c>
      <c r="F404" s="232" t="s">
        <v>1455</v>
      </c>
      <c r="G404" s="281" t="s">
        <v>2254</v>
      </c>
      <c r="H404" s="282">
        <v>8</v>
      </c>
      <c r="I404" s="270"/>
      <c r="J404" s="270"/>
      <c r="K404" s="257">
        <f t="shared" si="140"/>
        <v>0</v>
      </c>
      <c r="L404" s="257">
        <f t="shared" si="141"/>
        <v>0</v>
      </c>
      <c r="M404" s="257">
        <f t="shared" si="142"/>
        <v>0</v>
      </c>
      <c r="N404" s="257">
        <f t="shared" si="143"/>
        <v>0</v>
      </c>
      <c r="O404" s="258"/>
      <c r="P404" s="270" t="e">
        <f>IF(OR(E404="",G404=0),"",VLOOKUP(E404,#REF!,10,0)*H404)</f>
        <v>#REF!</v>
      </c>
      <c r="Q404" s="61"/>
      <c r="R404" s="63"/>
      <c r="S404" s="61"/>
    </row>
    <row r="405" spans="2:19" s="60" customFormat="1" ht="24" x14ac:dyDescent="0.2">
      <c r="B405" s="181"/>
      <c r="C405" s="180" t="s">
        <v>1867</v>
      </c>
      <c r="D405" s="214" t="s">
        <v>210</v>
      </c>
      <c r="E405" s="215">
        <v>73613</v>
      </c>
      <c r="F405" s="240" t="s">
        <v>1629</v>
      </c>
      <c r="G405" s="281" t="s">
        <v>2258</v>
      </c>
      <c r="H405" s="282">
        <v>500</v>
      </c>
      <c r="I405" s="270"/>
      <c r="J405" s="270"/>
      <c r="K405" s="271">
        <f t="shared" si="140"/>
        <v>0</v>
      </c>
      <c r="L405" s="270">
        <f t="shared" si="141"/>
        <v>0</v>
      </c>
      <c r="M405" s="270">
        <f t="shared" si="142"/>
        <v>0</v>
      </c>
      <c r="N405" s="271">
        <f t="shared" si="143"/>
        <v>0</v>
      </c>
      <c r="O405" s="270"/>
      <c r="P405" s="270" t="e">
        <f>IF(OR(E405="",G405=0),"",VLOOKUP(E405,#REF!,7,0)*H405)</f>
        <v>#REF!</v>
      </c>
      <c r="Q405" s="61"/>
      <c r="R405" s="63"/>
      <c r="S405" s="61"/>
    </row>
    <row r="406" spans="2:19" s="60" customFormat="1" ht="24" x14ac:dyDescent="0.2">
      <c r="B406" s="181"/>
      <c r="C406" s="180" t="s">
        <v>1867</v>
      </c>
      <c r="D406" s="214" t="s">
        <v>211</v>
      </c>
      <c r="E406" s="215" t="s">
        <v>2279</v>
      </c>
      <c r="F406" s="240" t="s">
        <v>1630</v>
      </c>
      <c r="G406" s="281" t="s">
        <v>2258</v>
      </c>
      <c r="H406" s="282">
        <v>100</v>
      </c>
      <c r="I406" s="270"/>
      <c r="J406" s="270"/>
      <c r="K406" s="271">
        <f t="shared" si="140"/>
        <v>0</v>
      </c>
      <c r="L406" s="270">
        <f t="shared" si="141"/>
        <v>0</v>
      </c>
      <c r="M406" s="270">
        <f t="shared" si="142"/>
        <v>0</v>
      </c>
      <c r="N406" s="271">
        <f t="shared" si="143"/>
        <v>0</v>
      </c>
      <c r="O406" s="270"/>
      <c r="P406" s="270" t="e">
        <f>IF(OR(E406="",G406=0),"",VLOOKUP(E406,#REF!,7,0)*H406)</f>
        <v>#REF!</v>
      </c>
      <c r="Q406" s="61"/>
      <c r="R406" s="63"/>
      <c r="S406" s="61"/>
    </row>
    <row r="407" spans="2:19" s="60" customFormat="1" ht="12" x14ac:dyDescent="0.2">
      <c r="B407" s="181"/>
      <c r="C407" s="180" t="s">
        <v>1867</v>
      </c>
      <c r="D407" s="214" t="s">
        <v>212</v>
      </c>
      <c r="E407" s="215" t="s">
        <v>2206</v>
      </c>
      <c r="F407" s="297" t="s">
        <v>1270</v>
      </c>
      <c r="G407" s="281" t="s">
        <v>2258</v>
      </c>
      <c r="H407" s="282">
        <v>1300</v>
      </c>
      <c r="I407" s="270"/>
      <c r="J407" s="270"/>
      <c r="K407" s="271">
        <f t="shared" si="140"/>
        <v>0</v>
      </c>
      <c r="L407" s="270">
        <f t="shared" si="141"/>
        <v>0</v>
      </c>
      <c r="M407" s="270">
        <f t="shared" si="142"/>
        <v>0</v>
      </c>
      <c r="N407" s="271">
        <f t="shared" si="143"/>
        <v>0</v>
      </c>
      <c r="O407" s="270"/>
      <c r="P407" s="270" t="e">
        <f>IF(OR(E407="",G407=0),"",VLOOKUP(E407,#REF!,7,0)*H407)</f>
        <v>#REF!</v>
      </c>
      <c r="Q407" s="61"/>
      <c r="R407" s="63"/>
      <c r="S407" s="61"/>
    </row>
    <row r="408" spans="2:19" s="60" customFormat="1" ht="12" x14ac:dyDescent="0.2">
      <c r="B408" s="181"/>
      <c r="C408" s="180"/>
      <c r="D408" s="214" t="s">
        <v>213</v>
      </c>
      <c r="E408" s="215"/>
      <c r="F408" s="277" t="s">
        <v>1280</v>
      </c>
      <c r="G408" s="281"/>
      <c r="H408" s="282"/>
      <c r="I408" s="257"/>
      <c r="J408" s="257"/>
      <c r="K408" s="257"/>
      <c r="L408" s="257"/>
      <c r="M408" s="257"/>
      <c r="N408" s="257"/>
      <c r="O408" s="258"/>
      <c r="P408" s="258"/>
      <c r="Q408" s="61"/>
      <c r="R408" s="63"/>
      <c r="S408" s="61"/>
    </row>
    <row r="409" spans="2:19" s="60" customFormat="1" ht="48" x14ac:dyDescent="0.2">
      <c r="B409" s="181"/>
      <c r="C409" s="180" t="s">
        <v>1867</v>
      </c>
      <c r="D409" s="214" t="s">
        <v>214</v>
      </c>
      <c r="E409" s="215" t="s">
        <v>2221</v>
      </c>
      <c r="F409" s="280" t="s">
        <v>1896</v>
      </c>
      <c r="G409" s="281" t="s">
        <v>2254</v>
      </c>
      <c r="H409" s="282">
        <v>1</v>
      </c>
      <c r="I409" s="270"/>
      <c r="J409" s="270"/>
      <c r="K409" s="271">
        <f t="shared" ref="K409:K419" si="144">IF(H409="","",I409+J409)</f>
        <v>0</v>
      </c>
      <c r="L409" s="270">
        <f t="shared" ref="L409:L419" si="145">IF(H409="","",H409*I409)</f>
        <v>0</v>
      </c>
      <c r="M409" s="270">
        <f t="shared" ref="M409:M419" si="146">IF(H409="","",H409*J409)</f>
        <v>0</v>
      </c>
      <c r="N409" s="271">
        <f t="shared" ref="N409:N419" si="147">IF(H409="","",H409*K409)</f>
        <v>0</v>
      </c>
      <c r="O409" s="270"/>
      <c r="P409" s="270" t="e">
        <f>IF(OR(E409="",G409=0),"",VLOOKUP(E409,#REF!,7,0)*H409)</f>
        <v>#REF!</v>
      </c>
      <c r="Q409" s="61"/>
      <c r="R409" s="63"/>
      <c r="S409" s="61"/>
    </row>
    <row r="410" spans="2:19" s="60" customFormat="1" ht="24" x14ac:dyDescent="0.2">
      <c r="B410" s="181"/>
      <c r="C410" s="180" t="s">
        <v>1867</v>
      </c>
      <c r="D410" s="214" t="s">
        <v>215</v>
      </c>
      <c r="E410" s="215" t="s">
        <v>2215</v>
      </c>
      <c r="F410" s="297" t="s">
        <v>1272</v>
      </c>
      <c r="G410" s="281" t="s">
        <v>2254</v>
      </c>
      <c r="H410" s="282">
        <v>1</v>
      </c>
      <c r="I410" s="270"/>
      <c r="J410" s="270"/>
      <c r="K410" s="271">
        <f t="shared" si="144"/>
        <v>0</v>
      </c>
      <c r="L410" s="270">
        <f t="shared" si="145"/>
        <v>0</v>
      </c>
      <c r="M410" s="270">
        <f t="shared" si="146"/>
        <v>0</v>
      </c>
      <c r="N410" s="271">
        <f t="shared" si="147"/>
        <v>0</v>
      </c>
      <c r="O410" s="270"/>
      <c r="P410" s="270" t="e">
        <f>IF(OR(E410="",G410=0),"",VLOOKUP(E410,#REF!,7,0)*H410)</f>
        <v>#REF!</v>
      </c>
      <c r="Q410" s="61"/>
      <c r="R410" s="63"/>
      <c r="S410" s="61"/>
    </row>
    <row r="411" spans="2:19" s="60" customFormat="1" ht="12" x14ac:dyDescent="0.2">
      <c r="B411" s="181"/>
      <c r="C411" s="180" t="s">
        <v>1867</v>
      </c>
      <c r="D411" s="214" t="s">
        <v>216</v>
      </c>
      <c r="E411" s="215" t="s">
        <v>2214</v>
      </c>
      <c r="F411" s="297" t="s">
        <v>1255</v>
      </c>
      <c r="G411" s="281" t="s">
        <v>2254</v>
      </c>
      <c r="H411" s="282">
        <v>2</v>
      </c>
      <c r="I411" s="270"/>
      <c r="J411" s="270"/>
      <c r="K411" s="271">
        <f t="shared" si="144"/>
        <v>0</v>
      </c>
      <c r="L411" s="270">
        <f t="shared" si="145"/>
        <v>0</v>
      </c>
      <c r="M411" s="270">
        <f t="shared" si="146"/>
        <v>0</v>
      </c>
      <c r="N411" s="271">
        <f t="shared" si="147"/>
        <v>0</v>
      </c>
      <c r="O411" s="270"/>
      <c r="P411" s="270" t="e">
        <f>IF(OR(E411="",G411=0),"",VLOOKUP(E411,#REF!,7,0)*H411)</f>
        <v>#REF!</v>
      </c>
      <c r="Q411" s="61"/>
      <c r="R411" s="63"/>
      <c r="S411" s="61"/>
    </row>
    <row r="412" spans="2:19" s="60" customFormat="1" ht="12" x14ac:dyDescent="0.2">
      <c r="B412" s="181"/>
      <c r="C412" s="180" t="s">
        <v>1867</v>
      </c>
      <c r="D412" s="214" t="s">
        <v>217</v>
      </c>
      <c r="E412" s="215" t="s">
        <v>2213</v>
      </c>
      <c r="F412" s="297" t="s">
        <v>1256</v>
      </c>
      <c r="G412" s="281" t="s">
        <v>2254</v>
      </c>
      <c r="H412" s="282">
        <v>9</v>
      </c>
      <c r="I412" s="270"/>
      <c r="J412" s="270"/>
      <c r="K412" s="271">
        <f t="shared" si="144"/>
        <v>0</v>
      </c>
      <c r="L412" s="270">
        <f t="shared" si="145"/>
        <v>0</v>
      </c>
      <c r="M412" s="270">
        <f t="shared" si="146"/>
        <v>0</v>
      </c>
      <c r="N412" s="271">
        <f t="shared" si="147"/>
        <v>0</v>
      </c>
      <c r="O412" s="270"/>
      <c r="P412" s="270" t="e">
        <f>IF(OR(E412="",G412=0),"",VLOOKUP(E412,#REF!,7,0)*H412)</f>
        <v>#REF!</v>
      </c>
      <c r="Q412" s="61"/>
      <c r="R412" s="63"/>
      <c r="S412" s="61"/>
    </row>
    <row r="413" spans="2:19" s="60" customFormat="1" ht="12" x14ac:dyDescent="0.2">
      <c r="B413" s="181"/>
      <c r="C413" s="180" t="s">
        <v>1867</v>
      </c>
      <c r="D413" s="214" t="s">
        <v>218</v>
      </c>
      <c r="E413" s="215" t="s">
        <v>2213</v>
      </c>
      <c r="F413" s="297" t="s">
        <v>1257</v>
      </c>
      <c r="G413" s="281" t="s">
        <v>2254</v>
      </c>
      <c r="H413" s="282">
        <v>3</v>
      </c>
      <c r="I413" s="270"/>
      <c r="J413" s="270"/>
      <c r="K413" s="271">
        <f t="shared" si="144"/>
        <v>0</v>
      </c>
      <c r="L413" s="270">
        <f t="shared" si="145"/>
        <v>0</v>
      </c>
      <c r="M413" s="270">
        <f t="shared" si="146"/>
        <v>0</v>
      </c>
      <c r="N413" s="271">
        <f t="shared" si="147"/>
        <v>0</v>
      </c>
      <c r="O413" s="270"/>
      <c r="P413" s="270" t="e">
        <f>IF(OR(E413="",G413=0),"",VLOOKUP(E413,#REF!,7,0)*H413)</f>
        <v>#REF!</v>
      </c>
      <c r="Q413" s="61"/>
      <c r="R413" s="63"/>
      <c r="S413" s="61"/>
    </row>
    <row r="414" spans="2:19" s="60" customFormat="1" ht="48" x14ac:dyDescent="0.2">
      <c r="B414" s="181"/>
      <c r="C414" s="180" t="s">
        <v>1766</v>
      </c>
      <c r="D414" s="214" t="s">
        <v>219</v>
      </c>
      <c r="E414" s="215">
        <v>90448</v>
      </c>
      <c r="F414" s="299" t="s">
        <v>1281</v>
      </c>
      <c r="G414" s="281" t="s">
        <v>2083</v>
      </c>
      <c r="H414" s="282">
        <v>1</v>
      </c>
      <c r="I414" s="270"/>
      <c r="J414" s="270"/>
      <c r="K414" s="257">
        <f t="shared" si="144"/>
        <v>0</v>
      </c>
      <c r="L414" s="257">
        <f t="shared" si="145"/>
        <v>0</v>
      </c>
      <c r="M414" s="257">
        <f t="shared" si="146"/>
        <v>0</v>
      </c>
      <c r="N414" s="257">
        <f t="shared" si="147"/>
        <v>0</v>
      </c>
      <c r="O414" s="258"/>
      <c r="P414" s="270" t="e">
        <f>IF(OR(E414="",G414=0),"",VLOOKUP(E414,#REF!,10,0)*H414)</f>
        <v>#REF!</v>
      </c>
      <c r="Q414" s="61"/>
      <c r="R414" s="63"/>
      <c r="S414" s="61"/>
    </row>
    <row r="415" spans="2:19" s="60" customFormat="1" ht="12" x14ac:dyDescent="0.2">
      <c r="B415" s="181"/>
      <c r="C415" s="180" t="s">
        <v>1766</v>
      </c>
      <c r="D415" s="214" t="s">
        <v>220</v>
      </c>
      <c r="E415" s="215">
        <v>90020</v>
      </c>
      <c r="F415" s="243" t="s">
        <v>1726</v>
      </c>
      <c r="G415" s="281" t="s">
        <v>2254</v>
      </c>
      <c r="H415" s="282">
        <v>1</v>
      </c>
      <c r="I415" s="270"/>
      <c r="J415" s="270"/>
      <c r="K415" s="257">
        <f t="shared" si="144"/>
        <v>0</v>
      </c>
      <c r="L415" s="257">
        <f t="shared" si="145"/>
        <v>0</v>
      </c>
      <c r="M415" s="257">
        <f t="shared" si="146"/>
        <v>0</v>
      </c>
      <c r="N415" s="257">
        <f t="shared" si="147"/>
        <v>0</v>
      </c>
      <c r="O415" s="258"/>
      <c r="P415" s="270" t="e">
        <f>IF(OR(E415="",G415=0),"",VLOOKUP(E415,#REF!,10,0)*H415)</f>
        <v>#REF!</v>
      </c>
      <c r="Q415" s="61"/>
      <c r="R415" s="63"/>
      <c r="S415" s="61"/>
    </row>
    <row r="416" spans="2:19" s="60" customFormat="1" ht="12" x14ac:dyDescent="0.2">
      <c r="B416" s="181"/>
      <c r="C416" s="180" t="s">
        <v>1766</v>
      </c>
      <c r="D416" s="214" t="s">
        <v>221</v>
      </c>
      <c r="E416" s="215">
        <v>90141</v>
      </c>
      <c r="F416" s="243" t="s">
        <v>1737</v>
      </c>
      <c r="G416" s="281" t="s">
        <v>2254</v>
      </c>
      <c r="H416" s="282">
        <v>3</v>
      </c>
      <c r="I416" s="270"/>
      <c r="J416" s="270"/>
      <c r="K416" s="257">
        <f t="shared" si="144"/>
        <v>0</v>
      </c>
      <c r="L416" s="257">
        <f t="shared" si="145"/>
        <v>0</v>
      </c>
      <c r="M416" s="257">
        <f t="shared" si="146"/>
        <v>0</v>
      </c>
      <c r="N416" s="257">
        <f t="shared" si="147"/>
        <v>0</v>
      </c>
      <c r="O416" s="258"/>
      <c r="P416" s="270" t="e">
        <f>IF(OR(E416="",G416=0),"",VLOOKUP(E416,#REF!,10,0)*H416)</f>
        <v>#REF!</v>
      </c>
      <c r="Q416" s="61"/>
      <c r="R416" s="63"/>
      <c r="S416" s="61"/>
    </row>
    <row r="417" spans="2:19" s="60" customFormat="1" ht="12" x14ac:dyDescent="0.2">
      <c r="B417" s="181"/>
      <c r="C417" s="180" t="s">
        <v>1766</v>
      </c>
      <c r="D417" s="214" t="s">
        <v>222</v>
      </c>
      <c r="E417" s="215">
        <v>90422</v>
      </c>
      <c r="F417" s="280" t="s">
        <v>6</v>
      </c>
      <c r="G417" s="281" t="s">
        <v>2258</v>
      </c>
      <c r="H417" s="282">
        <v>74</v>
      </c>
      <c r="I417" s="270"/>
      <c r="J417" s="270"/>
      <c r="K417" s="257">
        <f t="shared" si="144"/>
        <v>0</v>
      </c>
      <c r="L417" s="257">
        <f t="shared" si="145"/>
        <v>0</v>
      </c>
      <c r="M417" s="257">
        <f t="shared" si="146"/>
        <v>0</v>
      </c>
      <c r="N417" s="257">
        <f t="shared" si="147"/>
        <v>0</v>
      </c>
      <c r="O417" s="258"/>
      <c r="P417" s="270" t="e">
        <f>IF(OR(E417="",G417=0),"",VLOOKUP(E417,#REF!,10,0)*H417)</f>
        <v>#REF!</v>
      </c>
      <c r="Q417" s="61"/>
      <c r="R417" s="63"/>
      <c r="S417" s="61"/>
    </row>
    <row r="418" spans="2:19" s="60" customFormat="1" ht="12" x14ac:dyDescent="0.2">
      <c r="B418" s="181"/>
      <c r="C418" s="180" t="s">
        <v>1766</v>
      </c>
      <c r="D418" s="214" t="s">
        <v>223</v>
      </c>
      <c r="E418" s="215">
        <v>90453</v>
      </c>
      <c r="F418" s="280" t="s">
        <v>11</v>
      </c>
      <c r="G418" s="281" t="s">
        <v>2254</v>
      </c>
      <c r="H418" s="282">
        <v>4</v>
      </c>
      <c r="I418" s="270"/>
      <c r="J418" s="270"/>
      <c r="K418" s="257">
        <f t="shared" si="144"/>
        <v>0</v>
      </c>
      <c r="L418" s="257">
        <f t="shared" si="145"/>
        <v>0</v>
      </c>
      <c r="M418" s="257">
        <f t="shared" si="146"/>
        <v>0</v>
      </c>
      <c r="N418" s="257">
        <f t="shared" si="147"/>
        <v>0</v>
      </c>
      <c r="O418" s="258"/>
      <c r="P418" s="270" t="e">
        <f>IF(OR(E418="",G418=0),"",VLOOKUP(E418,#REF!,10,0)*H418)</f>
        <v>#REF!</v>
      </c>
      <c r="Q418" s="61"/>
      <c r="R418" s="63"/>
      <c r="S418" s="61"/>
    </row>
    <row r="419" spans="2:19" s="60" customFormat="1" ht="12" x14ac:dyDescent="0.2">
      <c r="B419" s="181"/>
      <c r="C419" s="180" t="s">
        <v>1766</v>
      </c>
      <c r="D419" s="214" t="s">
        <v>224</v>
      </c>
      <c r="E419" s="215">
        <v>90303</v>
      </c>
      <c r="F419" s="280" t="s">
        <v>1897</v>
      </c>
      <c r="G419" s="285" t="s">
        <v>2083</v>
      </c>
      <c r="H419" s="282">
        <v>4</v>
      </c>
      <c r="I419" s="270"/>
      <c r="J419" s="270"/>
      <c r="K419" s="257">
        <f t="shared" si="144"/>
        <v>0</v>
      </c>
      <c r="L419" s="257">
        <f t="shared" si="145"/>
        <v>0</v>
      </c>
      <c r="M419" s="257">
        <f t="shared" si="146"/>
        <v>0</v>
      </c>
      <c r="N419" s="257">
        <f t="shared" si="147"/>
        <v>0</v>
      </c>
      <c r="O419" s="258"/>
      <c r="P419" s="270" t="e">
        <f>IF(OR(E419="",G419=0),"",VLOOKUP(E419,#REF!,10,0)*H419)</f>
        <v>#REF!</v>
      </c>
      <c r="Q419" s="61"/>
      <c r="R419" s="63"/>
      <c r="S419" s="61"/>
    </row>
    <row r="420" spans="2:19" s="60" customFormat="1" ht="12" x14ac:dyDescent="0.2">
      <c r="B420" s="181"/>
      <c r="C420" s="180" t="s">
        <v>1867</v>
      </c>
      <c r="D420" s="214" t="s">
        <v>225</v>
      </c>
      <c r="E420" s="215">
        <v>83420</v>
      </c>
      <c r="F420" s="243" t="s">
        <v>1218</v>
      </c>
      <c r="G420" s="281" t="s">
        <v>2258</v>
      </c>
      <c r="H420" s="282">
        <v>185</v>
      </c>
      <c r="I420" s="270"/>
      <c r="J420" s="270"/>
      <c r="K420" s="271">
        <f>IF(H420="","",I420+J420)</f>
        <v>0</v>
      </c>
      <c r="L420" s="270">
        <f>IF(H420="","",H420*I420)</f>
        <v>0</v>
      </c>
      <c r="M420" s="270">
        <f>IF(H420="","",H420*J420)</f>
        <v>0</v>
      </c>
      <c r="N420" s="271">
        <f>IF(H420="","",H420*K420)</f>
        <v>0</v>
      </c>
      <c r="O420" s="270"/>
      <c r="P420" s="270" t="e">
        <f>IF(OR(E420="",G420=0),"",VLOOKUP(E420,#REF!,7,0)*H420)</f>
        <v>#REF!</v>
      </c>
      <c r="Q420" s="61"/>
      <c r="R420" s="63"/>
      <c r="S420" s="61"/>
    </row>
    <row r="421" spans="2:19" s="60" customFormat="1" ht="12" x14ac:dyDescent="0.2">
      <c r="B421" s="181"/>
      <c r="C421" s="180"/>
      <c r="D421" s="214" t="s">
        <v>226</v>
      </c>
      <c r="E421" s="215"/>
      <c r="F421" s="277" t="s">
        <v>1282</v>
      </c>
      <c r="G421" s="281"/>
      <c r="H421" s="282"/>
      <c r="I421" s="257"/>
      <c r="J421" s="257"/>
      <c r="K421" s="257"/>
      <c r="L421" s="257"/>
      <c r="M421" s="257"/>
      <c r="N421" s="257"/>
      <c r="O421" s="258"/>
      <c r="P421" s="258"/>
      <c r="Q421" s="61"/>
      <c r="R421" s="63"/>
      <c r="S421" s="61"/>
    </row>
    <row r="422" spans="2:19" s="60" customFormat="1" ht="96" x14ac:dyDescent="0.2">
      <c r="B422" s="181"/>
      <c r="C422" s="180" t="s">
        <v>1766</v>
      </c>
      <c r="D422" s="214" t="s">
        <v>227</v>
      </c>
      <c r="E422" s="215">
        <v>90436</v>
      </c>
      <c r="F422" s="297" t="s">
        <v>1259</v>
      </c>
      <c r="G422" s="281" t="s">
        <v>2254</v>
      </c>
      <c r="H422" s="282">
        <v>27</v>
      </c>
      <c r="I422" s="270"/>
      <c r="J422" s="270"/>
      <c r="K422" s="257">
        <f>IF(H422="","",I422+J422)</f>
        <v>0</v>
      </c>
      <c r="L422" s="257">
        <f>IF(H422="","",H422*I422)</f>
        <v>0</v>
      </c>
      <c r="M422" s="257">
        <f>IF(H422="","",H422*J422)</f>
        <v>0</v>
      </c>
      <c r="N422" s="257">
        <f>IF(H422="","",H422*K422)</f>
        <v>0</v>
      </c>
      <c r="O422" s="258"/>
      <c r="P422" s="270" t="e">
        <f>IF(OR(E422="",G422=0),"",VLOOKUP(E422,#REF!,10,0)*H422)</f>
        <v>#REF!</v>
      </c>
      <c r="Q422" s="61"/>
      <c r="R422" s="63"/>
      <c r="S422" s="61"/>
    </row>
    <row r="423" spans="2:19" s="60" customFormat="1" ht="48" x14ac:dyDescent="0.2">
      <c r="B423" s="181"/>
      <c r="C423" s="180" t="s">
        <v>1766</v>
      </c>
      <c r="D423" s="214" t="s">
        <v>228</v>
      </c>
      <c r="E423" s="215">
        <v>90435</v>
      </c>
      <c r="F423" s="297" t="s">
        <v>1261</v>
      </c>
      <c r="G423" s="281" t="s">
        <v>2254</v>
      </c>
      <c r="H423" s="282">
        <v>4</v>
      </c>
      <c r="I423" s="270"/>
      <c r="J423" s="270"/>
      <c r="K423" s="257">
        <f>IF(H423="","",I423+J423)</f>
        <v>0</v>
      </c>
      <c r="L423" s="257">
        <f>IF(H423="","",H423*I423)</f>
        <v>0</v>
      </c>
      <c r="M423" s="257">
        <f>IF(H423="","",H423*J423)</f>
        <v>0</v>
      </c>
      <c r="N423" s="257">
        <f>IF(H423="","",H423*K423)</f>
        <v>0</v>
      </c>
      <c r="O423" s="258"/>
      <c r="P423" s="270" t="e">
        <f>IF(OR(E423="",G423=0),"",VLOOKUP(E423,#REF!,10,0)*H423)</f>
        <v>#REF!</v>
      </c>
      <c r="Q423" s="61"/>
      <c r="R423" s="63"/>
      <c r="S423" s="61"/>
    </row>
    <row r="424" spans="2:19" s="60" customFormat="1" ht="12" x14ac:dyDescent="0.2">
      <c r="B424" s="181"/>
      <c r="C424" s="180" t="s">
        <v>1867</v>
      </c>
      <c r="D424" s="214" t="s">
        <v>229</v>
      </c>
      <c r="E424" s="215" t="s">
        <v>2225</v>
      </c>
      <c r="F424" s="298" t="s">
        <v>1262</v>
      </c>
      <c r="G424" s="292" t="s">
        <v>2254</v>
      </c>
      <c r="H424" s="291">
        <v>5</v>
      </c>
      <c r="I424" s="270"/>
      <c r="J424" s="270"/>
      <c r="K424" s="271">
        <f t="shared" ref="K424:K431" si="148">IF(H424="","",I424+J424)</f>
        <v>0</v>
      </c>
      <c r="L424" s="270">
        <f t="shared" ref="L424:L431" si="149">IF(H424="","",H424*I424)</f>
        <v>0</v>
      </c>
      <c r="M424" s="270">
        <f t="shared" ref="M424:M431" si="150">IF(H424="","",H424*J424)</f>
        <v>0</v>
      </c>
      <c r="N424" s="271">
        <f t="shared" ref="N424:N431" si="151">IF(H424="","",H424*K424)</f>
        <v>0</v>
      </c>
      <c r="O424" s="270"/>
      <c r="P424" s="270" t="e">
        <f>IF(OR(E424="",G424=0),"",VLOOKUP(E424,#REF!,7,0)*H424)</f>
        <v>#REF!</v>
      </c>
      <c r="Q424" s="61"/>
      <c r="R424" s="63"/>
      <c r="S424" s="61"/>
    </row>
    <row r="425" spans="2:19" s="60" customFormat="1" ht="12" x14ac:dyDescent="0.2">
      <c r="B425" s="181"/>
      <c r="C425" s="180" t="s">
        <v>1766</v>
      </c>
      <c r="D425" s="214" t="s">
        <v>230</v>
      </c>
      <c r="E425" s="215">
        <v>90405</v>
      </c>
      <c r="F425" s="284" t="s">
        <v>1283</v>
      </c>
      <c r="G425" s="292" t="s">
        <v>2254</v>
      </c>
      <c r="H425" s="291">
        <v>1</v>
      </c>
      <c r="I425" s="270"/>
      <c r="J425" s="270"/>
      <c r="K425" s="257">
        <f t="shared" si="148"/>
        <v>0</v>
      </c>
      <c r="L425" s="257">
        <f t="shared" si="149"/>
        <v>0</v>
      </c>
      <c r="M425" s="257">
        <f t="shared" si="150"/>
        <v>0</v>
      </c>
      <c r="N425" s="257">
        <f t="shared" si="151"/>
        <v>0</v>
      </c>
      <c r="O425" s="258"/>
      <c r="P425" s="270" t="e">
        <f>IF(OR(E425="",G425=0),"",VLOOKUP(E425,#REF!,10,0)*H425)</f>
        <v>#REF!</v>
      </c>
      <c r="Q425" s="61"/>
      <c r="R425" s="63"/>
      <c r="S425" s="61"/>
    </row>
    <row r="426" spans="2:19" s="60" customFormat="1" ht="12" x14ac:dyDescent="0.2">
      <c r="B426" s="181"/>
      <c r="C426" s="180" t="s">
        <v>1766</v>
      </c>
      <c r="D426" s="214" t="s">
        <v>231</v>
      </c>
      <c r="E426" s="215">
        <v>90404</v>
      </c>
      <c r="F426" s="284" t="s">
        <v>1284</v>
      </c>
      <c r="G426" s="292" t="s">
        <v>2254</v>
      </c>
      <c r="H426" s="291">
        <v>3</v>
      </c>
      <c r="I426" s="270"/>
      <c r="J426" s="270"/>
      <c r="K426" s="257">
        <f t="shared" si="148"/>
        <v>0</v>
      </c>
      <c r="L426" s="257">
        <f t="shared" si="149"/>
        <v>0</v>
      </c>
      <c r="M426" s="257">
        <f t="shared" si="150"/>
        <v>0</v>
      </c>
      <c r="N426" s="257">
        <f t="shared" si="151"/>
        <v>0</v>
      </c>
      <c r="O426" s="258"/>
      <c r="P426" s="270" t="e">
        <f>IF(OR(E426="",G426=0),"",VLOOKUP(E426,#REF!,10,0)*H426)</f>
        <v>#REF!</v>
      </c>
      <c r="Q426" s="61"/>
      <c r="R426" s="63"/>
      <c r="S426" s="61"/>
    </row>
    <row r="427" spans="2:19" s="60" customFormat="1" ht="84" x14ac:dyDescent="0.2">
      <c r="B427" s="181"/>
      <c r="C427" s="180" t="s">
        <v>1766</v>
      </c>
      <c r="D427" s="214" t="s">
        <v>232</v>
      </c>
      <c r="E427" s="215">
        <v>90446</v>
      </c>
      <c r="F427" s="284" t="s">
        <v>1285</v>
      </c>
      <c r="G427" s="292" t="s">
        <v>2254</v>
      </c>
      <c r="H427" s="291">
        <v>2</v>
      </c>
      <c r="I427" s="270"/>
      <c r="J427" s="270"/>
      <c r="K427" s="257">
        <f t="shared" si="148"/>
        <v>0</v>
      </c>
      <c r="L427" s="257">
        <f t="shared" si="149"/>
        <v>0</v>
      </c>
      <c r="M427" s="257">
        <f t="shared" si="150"/>
        <v>0</v>
      </c>
      <c r="N427" s="257">
        <f t="shared" si="151"/>
        <v>0</v>
      </c>
      <c r="O427" s="258"/>
      <c r="P427" s="270" t="e">
        <f>IF(OR(E427="",G427=0),"",VLOOKUP(E427,#REF!,10,0)*H427)</f>
        <v>#REF!</v>
      </c>
      <c r="Q427" s="61"/>
      <c r="R427" s="63"/>
      <c r="S427" s="61"/>
    </row>
    <row r="428" spans="2:19" s="60" customFormat="1" ht="12" x14ac:dyDescent="0.2">
      <c r="B428" s="181"/>
      <c r="C428" s="180" t="s">
        <v>1766</v>
      </c>
      <c r="D428" s="214" t="s">
        <v>233</v>
      </c>
      <c r="E428" s="215">
        <v>90539</v>
      </c>
      <c r="F428" s="297" t="s">
        <v>1820</v>
      </c>
      <c r="G428" s="281" t="s">
        <v>2254</v>
      </c>
      <c r="H428" s="282">
        <v>5</v>
      </c>
      <c r="I428" s="270"/>
      <c r="J428" s="270"/>
      <c r="K428" s="257">
        <f t="shared" si="148"/>
        <v>0</v>
      </c>
      <c r="L428" s="257">
        <f t="shared" si="149"/>
        <v>0</v>
      </c>
      <c r="M428" s="257">
        <f t="shared" si="150"/>
        <v>0</v>
      </c>
      <c r="N428" s="257">
        <f t="shared" si="151"/>
        <v>0</v>
      </c>
      <c r="O428" s="258"/>
      <c r="P428" s="270" t="e">
        <f>IF(OR(E428="",G428=0),"",VLOOKUP(E428,#REF!,10,0)*H428)</f>
        <v>#REF!</v>
      </c>
      <c r="Q428" s="61"/>
      <c r="R428" s="63"/>
      <c r="S428" s="61"/>
    </row>
    <row r="429" spans="2:19" s="60" customFormat="1" ht="12" x14ac:dyDescent="0.2">
      <c r="B429" s="181"/>
      <c r="C429" s="180" t="s">
        <v>1766</v>
      </c>
      <c r="D429" s="214" t="s">
        <v>234</v>
      </c>
      <c r="E429" s="215">
        <v>90428</v>
      </c>
      <c r="F429" s="297" t="s">
        <v>1263</v>
      </c>
      <c r="G429" s="281" t="s">
        <v>2254</v>
      </c>
      <c r="H429" s="282">
        <v>5</v>
      </c>
      <c r="I429" s="270"/>
      <c r="J429" s="270"/>
      <c r="K429" s="257">
        <f t="shared" si="148"/>
        <v>0</v>
      </c>
      <c r="L429" s="257">
        <f t="shared" si="149"/>
        <v>0</v>
      </c>
      <c r="M429" s="257">
        <f t="shared" si="150"/>
        <v>0</v>
      </c>
      <c r="N429" s="257">
        <f t="shared" si="151"/>
        <v>0</v>
      </c>
      <c r="O429" s="258"/>
      <c r="P429" s="270" t="e">
        <f>IF(OR(E429="",G429=0),"",VLOOKUP(E429,#REF!,10,0)*H429)</f>
        <v>#REF!</v>
      </c>
      <c r="Q429" s="61"/>
      <c r="R429" s="63"/>
      <c r="S429" s="61"/>
    </row>
    <row r="430" spans="2:19" s="60" customFormat="1" ht="12" x14ac:dyDescent="0.2">
      <c r="B430" s="181"/>
      <c r="C430" s="180" t="s">
        <v>1766</v>
      </c>
      <c r="D430" s="214" t="s">
        <v>235</v>
      </c>
      <c r="E430" s="215">
        <v>90431</v>
      </c>
      <c r="F430" s="297" t="s">
        <v>1264</v>
      </c>
      <c r="G430" s="281" t="s">
        <v>2254</v>
      </c>
      <c r="H430" s="282">
        <v>2</v>
      </c>
      <c r="I430" s="270"/>
      <c r="J430" s="270"/>
      <c r="K430" s="257">
        <f t="shared" si="148"/>
        <v>0</v>
      </c>
      <c r="L430" s="257">
        <f t="shared" si="149"/>
        <v>0</v>
      </c>
      <c r="M430" s="257">
        <f t="shared" si="150"/>
        <v>0</v>
      </c>
      <c r="N430" s="257">
        <f t="shared" si="151"/>
        <v>0</v>
      </c>
      <c r="O430" s="258"/>
      <c r="P430" s="270" t="e">
        <f>IF(OR(E430="",G430=0),"",VLOOKUP(E430,#REF!,10,0)*H430)</f>
        <v>#REF!</v>
      </c>
      <c r="Q430" s="61"/>
      <c r="R430" s="63"/>
      <c r="S430" s="61"/>
    </row>
    <row r="431" spans="2:19" s="60" customFormat="1" ht="12" x14ac:dyDescent="0.2">
      <c r="B431" s="181"/>
      <c r="C431" s="180" t="s">
        <v>1766</v>
      </c>
      <c r="D431" s="214" t="s">
        <v>236</v>
      </c>
      <c r="E431" s="215">
        <v>90429</v>
      </c>
      <c r="F431" s="297" t="s">
        <v>1823</v>
      </c>
      <c r="G431" s="281" t="s">
        <v>2254</v>
      </c>
      <c r="H431" s="282">
        <v>2</v>
      </c>
      <c r="I431" s="270"/>
      <c r="J431" s="270"/>
      <c r="K431" s="257">
        <f t="shared" si="148"/>
        <v>0</v>
      </c>
      <c r="L431" s="257">
        <f t="shared" si="149"/>
        <v>0</v>
      </c>
      <c r="M431" s="257">
        <f t="shared" si="150"/>
        <v>0</v>
      </c>
      <c r="N431" s="257">
        <f t="shared" si="151"/>
        <v>0</v>
      </c>
      <c r="O431" s="258"/>
      <c r="P431" s="270" t="e">
        <f>IF(OR(E431="",G431=0),"",VLOOKUP(E431,#REF!,10,0)*H431)</f>
        <v>#REF!</v>
      </c>
      <c r="Q431" s="61"/>
      <c r="R431" s="63"/>
      <c r="S431" s="61"/>
    </row>
    <row r="432" spans="2:19" s="60" customFormat="1" ht="12" x14ac:dyDescent="0.2">
      <c r="B432" s="181"/>
      <c r="C432" s="180" t="s">
        <v>1867</v>
      </c>
      <c r="D432" s="214" t="s">
        <v>237</v>
      </c>
      <c r="E432" s="215">
        <v>83465</v>
      </c>
      <c r="F432" s="297" t="s">
        <v>1286</v>
      </c>
      <c r="G432" s="281" t="s">
        <v>2254</v>
      </c>
      <c r="H432" s="282">
        <v>1</v>
      </c>
      <c r="I432" s="270"/>
      <c r="J432" s="270"/>
      <c r="K432" s="271">
        <f t="shared" ref="K432:K437" si="152">IF(H432="","",I432+J432)</f>
        <v>0</v>
      </c>
      <c r="L432" s="270">
        <f t="shared" ref="L432:L437" si="153">IF(H432="","",H432*I432)</f>
        <v>0</v>
      </c>
      <c r="M432" s="270">
        <f t="shared" ref="M432:M437" si="154">IF(H432="","",H432*J432)</f>
        <v>0</v>
      </c>
      <c r="N432" s="271">
        <f t="shared" ref="N432:N437" si="155">IF(H432="","",H432*K432)</f>
        <v>0</v>
      </c>
      <c r="O432" s="270"/>
      <c r="P432" s="270" t="e">
        <f>IF(OR(E432="",G432=0),"",VLOOKUP(E432,#REF!,7,0)*H432)</f>
        <v>#REF!</v>
      </c>
      <c r="Q432" s="61"/>
      <c r="R432" s="63"/>
      <c r="S432" s="61"/>
    </row>
    <row r="433" spans="2:19" s="60" customFormat="1" ht="12" x14ac:dyDescent="0.2">
      <c r="B433" s="181"/>
      <c r="C433" s="180" t="s">
        <v>1867</v>
      </c>
      <c r="D433" s="214" t="s">
        <v>238</v>
      </c>
      <c r="E433" s="215">
        <v>83466</v>
      </c>
      <c r="F433" s="297" t="s">
        <v>1657</v>
      </c>
      <c r="G433" s="281" t="s">
        <v>2254</v>
      </c>
      <c r="H433" s="282">
        <v>7</v>
      </c>
      <c r="I433" s="270"/>
      <c r="J433" s="270"/>
      <c r="K433" s="271">
        <f t="shared" si="152"/>
        <v>0</v>
      </c>
      <c r="L433" s="270">
        <f t="shared" si="153"/>
        <v>0</v>
      </c>
      <c r="M433" s="270">
        <f t="shared" si="154"/>
        <v>0</v>
      </c>
      <c r="N433" s="271">
        <f t="shared" si="155"/>
        <v>0</v>
      </c>
      <c r="O433" s="270"/>
      <c r="P433" s="270" t="e">
        <f>IF(OR(E433="",G433=0),"",VLOOKUP(E433,#REF!,7,0)*H433)</f>
        <v>#REF!</v>
      </c>
      <c r="Q433" s="61"/>
      <c r="R433" s="63"/>
      <c r="S433" s="61"/>
    </row>
    <row r="434" spans="2:19" s="60" customFormat="1" ht="12" x14ac:dyDescent="0.2">
      <c r="B434" s="181"/>
      <c r="C434" s="180" t="s">
        <v>1766</v>
      </c>
      <c r="D434" s="214" t="s">
        <v>239</v>
      </c>
      <c r="E434" s="215">
        <v>90434</v>
      </c>
      <c r="F434" s="297" t="s">
        <v>1287</v>
      </c>
      <c r="G434" s="281" t="s">
        <v>2254</v>
      </c>
      <c r="H434" s="282">
        <v>2</v>
      </c>
      <c r="I434" s="270"/>
      <c r="J434" s="270"/>
      <c r="K434" s="257">
        <f t="shared" si="152"/>
        <v>0</v>
      </c>
      <c r="L434" s="257">
        <f t="shared" si="153"/>
        <v>0</v>
      </c>
      <c r="M434" s="257">
        <f t="shared" si="154"/>
        <v>0</v>
      </c>
      <c r="N434" s="257">
        <f t="shared" si="155"/>
        <v>0</v>
      </c>
      <c r="O434" s="258"/>
      <c r="P434" s="270" t="e">
        <f>IF(OR(E434="",G434=0),"",VLOOKUP(E434,#REF!,10,0)*H434)</f>
        <v>#REF!</v>
      </c>
      <c r="Q434" s="61"/>
      <c r="R434" s="63"/>
      <c r="S434" s="61"/>
    </row>
    <row r="435" spans="2:19" s="60" customFormat="1" ht="12" x14ac:dyDescent="0.2">
      <c r="B435" s="181"/>
      <c r="C435" s="180" t="s">
        <v>1867</v>
      </c>
      <c r="D435" s="214" t="s">
        <v>240</v>
      </c>
      <c r="E435" s="215">
        <v>83403</v>
      </c>
      <c r="F435" s="297" t="s">
        <v>1288</v>
      </c>
      <c r="G435" s="281" t="s">
        <v>2254</v>
      </c>
      <c r="H435" s="282">
        <v>1</v>
      </c>
      <c r="I435" s="270"/>
      <c r="J435" s="270"/>
      <c r="K435" s="271">
        <f t="shared" si="152"/>
        <v>0</v>
      </c>
      <c r="L435" s="270">
        <f t="shared" si="153"/>
        <v>0</v>
      </c>
      <c r="M435" s="270">
        <f t="shared" si="154"/>
        <v>0</v>
      </c>
      <c r="N435" s="271">
        <f t="shared" si="155"/>
        <v>0</v>
      </c>
      <c r="O435" s="270"/>
      <c r="P435" s="270" t="e">
        <f>IF(OR(E435="",G435=0),"",VLOOKUP(E435,#REF!,7,0)*H435)</f>
        <v>#REF!</v>
      </c>
      <c r="Q435" s="61"/>
      <c r="R435" s="63"/>
      <c r="S435" s="61"/>
    </row>
    <row r="436" spans="2:19" s="60" customFormat="1" ht="12" x14ac:dyDescent="0.2">
      <c r="B436" s="181"/>
      <c r="C436" s="180" t="s">
        <v>1867</v>
      </c>
      <c r="D436" s="214" t="s">
        <v>241</v>
      </c>
      <c r="E436" s="215">
        <v>83566</v>
      </c>
      <c r="F436" s="297" t="s">
        <v>1661</v>
      </c>
      <c r="G436" s="281" t="s">
        <v>2254</v>
      </c>
      <c r="H436" s="282">
        <v>66</v>
      </c>
      <c r="I436" s="270"/>
      <c r="J436" s="270"/>
      <c r="K436" s="271">
        <f t="shared" si="152"/>
        <v>0</v>
      </c>
      <c r="L436" s="270">
        <f t="shared" si="153"/>
        <v>0</v>
      </c>
      <c r="M436" s="270">
        <f t="shared" si="154"/>
        <v>0</v>
      </c>
      <c r="N436" s="271">
        <f t="shared" si="155"/>
        <v>0</v>
      </c>
      <c r="O436" s="270"/>
      <c r="P436" s="270" t="e">
        <f>IF(OR(E436="",G436=0),"",VLOOKUP(E436,#REF!,7,0)*H436)</f>
        <v>#REF!</v>
      </c>
      <c r="Q436" s="61"/>
      <c r="R436" s="63"/>
      <c r="S436" s="61"/>
    </row>
    <row r="437" spans="2:19" s="60" customFormat="1" ht="12" x14ac:dyDescent="0.2">
      <c r="B437" s="181"/>
      <c r="C437" s="180" t="s">
        <v>1766</v>
      </c>
      <c r="D437" s="214" t="s">
        <v>242</v>
      </c>
      <c r="E437" s="215">
        <v>90450</v>
      </c>
      <c r="F437" s="297" t="s">
        <v>1662</v>
      </c>
      <c r="G437" s="281" t="s">
        <v>2254</v>
      </c>
      <c r="H437" s="282">
        <v>13</v>
      </c>
      <c r="I437" s="270"/>
      <c r="J437" s="270"/>
      <c r="K437" s="257">
        <f t="shared" si="152"/>
        <v>0</v>
      </c>
      <c r="L437" s="257">
        <f t="shared" si="153"/>
        <v>0</v>
      </c>
      <c r="M437" s="257">
        <f t="shared" si="154"/>
        <v>0</v>
      </c>
      <c r="N437" s="257">
        <f t="shared" si="155"/>
        <v>0</v>
      </c>
      <c r="O437" s="258"/>
      <c r="P437" s="270" t="e">
        <f>IF(OR(E437="",G437=0),"",VLOOKUP(E437,#REF!,10,0)*H437)</f>
        <v>#REF!</v>
      </c>
      <c r="Q437" s="61"/>
      <c r="R437" s="63"/>
      <c r="S437" s="61"/>
    </row>
    <row r="438" spans="2:19" s="60" customFormat="1" ht="12" x14ac:dyDescent="0.2">
      <c r="B438" s="181"/>
      <c r="C438" s="180" t="s">
        <v>1867</v>
      </c>
      <c r="D438" s="214" t="s">
        <v>243</v>
      </c>
      <c r="E438" s="215">
        <v>83566</v>
      </c>
      <c r="F438" s="297" t="s">
        <v>1279</v>
      </c>
      <c r="G438" s="281" t="s">
        <v>2254</v>
      </c>
      <c r="H438" s="282">
        <v>8</v>
      </c>
      <c r="I438" s="270"/>
      <c r="J438" s="270"/>
      <c r="K438" s="271">
        <f t="shared" ref="K438:K444" si="156">IF(H438="","",I438+J438)</f>
        <v>0</v>
      </c>
      <c r="L438" s="270">
        <f t="shared" ref="L438:L444" si="157">IF(H438="","",H438*I438)</f>
        <v>0</v>
      </c>
      <c r="M438" s="270">
        <f t="shared" ref="M438:M444" si="158">IF(H438="","",H438*J438)</f>
        <v>0</v>
      </c>
      <c r="N438" s="271">
        <f t="shared" ref="N438:N444" si="159">IF(H438="","",H438*K438)</f>
        <v>0</v>
      </c>
      <c r="O438" s="270"/>
      <c r="P438" s="270" t="e">
        <f>IF(OR(E438="",G438=0),"",VLOOKUP(E438,#REF!,7,0)*H438)</f>
        <v>#REF!</v>
      </c>
      <c r="Q438" s="61"/>
      <c r="R438" s="63"/>
      <c r="S438" s="61"/>
    </row>
    <row r="439" spans="2:19" s="60" customFormat="1" ht="24" x14ac:dyDescent="0.2">
      <c r="B439" s="181"/>
      <c r="C439" s="180" t="s">
        <v>1867</v>
      </c>
      <c r="D439" s="214" t="s">
        <v>244</v>
      </c>
      <c r="E439" s="215">
        <v>83387</v>
      </c>
      <c r="F439" s="240" t="s">
        <v>1627</v>
      </c>
      <c r="G439" s="281" t="s">
        <v>2254</v>
      </c>
      <c r="H439" s="282">
        <v>94</v>
      </c>
      <c r="I439" s="270"/>
      <c r="J439" s="270"/>
      <c r="K439" s="271">
        <f t="shared" si="156"/>
        <v>0</v>
      </c>
      <c r="L439" s="270">
        <f t="shared" si="157"/>
        <v>0</v>
      </c>
      <c r="M439" s="270">
        <f t="shared" si="158"/>
        <v>0</v>
      </c>
      <c r="N439" s="271">
        <f t="shared" si="159"/>
        <v>0</v>
      </c>
      <c r="O439" s="270"/>
      <c r="P439" s="270" t="e">
        <f>IF(OR(E439="",G439=0),"",VLOOKUP(E439,#REF!,7,0)*H439)</f>
        <v>#REF!</v>
      </c>
      <c r="Q439" s="61"/>
      <c r="R439" s="63"/>
      <c r="S439" s="61"/>
    </row>
    <row r="440" spans="2:19" s="60" customFormat="1" ht="12" x14ac:dyDescent="0.2">
      <c r="B440" s="181"/>
      <c r="C440" s="180" t="s">
        <v>1867</v>
      </c>
      <c r="D440" s="214" t="s">
        <v>245</v>
      </c>
      <c r="E440" s="215">
        <v>83386</v>
      </c>
      <c r="F440" s="243" t="s">
        <v>1268</v>
      </c>
      <c r="G440" s="281" t="s">
        <v>2254</v>
      </c>
      <c r="H440" s="282">
        <v>13</v>
      </c>
      <c r="I440" s="270"/>
      <c r="J440" s="270"/>
      <c r="K440" s="271">
        <f t="shared" si="156"/>
        <v>0</v>
      </c>
      <c r="L440" s="270">
        <f t="shared" si="157"/>
        <v>0</v>
      </c>
      <c r="M440" s="270">
        <f t="shared" si="158"/>
        <v>0</v>
      </c>
      <c r="N440" s="271">
        <f t="shared" si="159"/>
        <v>0</v>
      </c>
      <c r="O440" s="270"/>
      <c r="P440" s="270" t="e">
        <f>IF(OR(E440="",G440=0),"",VLOOKUP(E440,#REF!,7,0)*H440)</f>
        <v>#REF!</v>
      </c>
      <c r="Q440" s="61"/>
      <c r="R440" s="63"/>
      <c r="S440" s="61"/>
    </row>
    <row r="441" spans="2:19" s="60" customFormat="1" ht="12" x14ac:dyDescent="0.2">
      <c r="B441" s="181"/>
      <c r="C441" s="180" t="s">
        <v>1867</v>
      </c>
      <c r="D441" s="214" t="s">
        <v>246</v>
      </c>
      <c r="E441" s="215">
        <v>83447</v>
      </c>
      <c r="F441" s="296" t="s">
        <v>1882</v>
      </c>
      <c r="G441" s="281" t="s">
        <v>2254</v>
      </c>
      <c r="H441" s="282">
        <v>3</v>
      </c>
      <c r="I441" s="270"/>
      <c r="J441" s="270"/>
      <c r="K441" s="271">
        <f t="shared" si="156"/>
        <v>0</v>
      </c>
      <c r="L441" s="270">
        <f t="shared" si="157"/>
        <v>0</v>
      </c>
      <c r="M441" s="270">
        <f t="shared" si="158"/>
        <v>0</v>
      </c>
      <c r="N441" s="271">
        <f t="shared" si="159"/>
        <v>0</v>
      </c>
      <c r="O441" s="270"/>
      <c r="P441" s="270" t="e">
        <f>IF(OR(E441="",G441=0),"",VLOOKUP(E441,#REF!,7,0)*H441)</f>
        <v>#REF!</v>
      </c>
      <c r="Q441" s="61"/>
      <c r="R441" s="63"/>
      <c r="S441" s="61"/>
    </row>
    <row r="442" spans="2:19" s="60" customFormat="1" ht="12" x14ac:dyDescent="0.2">
      <c r="B442" s="181"/>
      <c r="C442" s="180" t="s">
        <v>1766</v>
      </c>
      <c r="D442" s="214" t="s">
        <v>247</v>
      </c>
      <c r="E442" s="215">
        <v>90413</v>
      </c>
      <c r="F442" s="243" t="s">
        <v>1269</v>
      </c>
      <c r="G442" s="281" t="s">
        <v>2254</v>
      </c>
      <c r="H442" s="282">
        <v>1</v>
      </c>
      <c r="I442" s="270"/>
      <c r="J442" s="270"/>
      <c r="K442" s="257">
        <f t="shared" si="156"/>
        <v>0</v>
      </c>
      <c r="L442" s="257">
        <f t="shared" si="157"/>
        <v>0</v>
      </c>
      <c r="M442" s="257">
        <f t="shared" si="158"/>
        <v>0</v>
      </c>
      <c r="N442" s="257">
        <f t="shared" si="159"/>
        <v>0</v>
      </c>
      <c r="O442" s="258"/>
      <c r="P442" s="270" t="e">
        <f>IF(OR(E442="",G442=0),"",VLOOKUP(E442,#REF!,10,0)*H442)</f>
        <v>#REF!</v>
      </c>
      <c r="Q442" s="61"/>
      <c r="R442" s="63"/>
      <c r="S442" s="61"/>
    </row>
    <row r="443" spans="2:19" s="60" customFormat="1" ht="24" x14ac:dyDescent="0.2">
      <c r="B443" s="181"/>
      <c r="C443" s="180" t="s">
        <v>1766</v>
      </c>
      <c r="D443" s="214" t="s">
        <v>248</v>
      </c>
      <c r="E443" s="215">
        <v>90146</v>
      </c>
      <c r="F443" s="240" t="s">
        <v>1631</v>
      </c>
      <c r="G443" s="293" t="s">
        <v>2258</v>
      </c>
      <c r="H443" s="282">
        <v>78</v>
      </c>
      <c r="I443" s="270"/>
      <c r="J443" s="270"/>
      <c r="K443" s="257">
        <f t="shared" si="156"/>
        <v>0</v>
      </c>
      <c r="L443" s="257">
        <f t="shared" si="157"/>
        <v>0</v>
      </c>
      <c r="M443" s="257">
        <f t="shared" si="158"/>
        <v>0</v>
      </c>
      <c r="N443" s="257">
        <f t="shared" si="159"/>
        <v>0</v>
      </c>
      <c r="O443" s="258"/>
      <c r="P443" s="270" t="e">
        <f>IF(OR(E443="",G443=0),"",VLOOKUP(E443,#REF!,10,0)*H443)</f>
        <v>#REF!</v>
      </c>
      <c r="Q443" s="61"/>
      <c r="R443" s="63"/>
      <c r="S443" s="61"/>
    </row>
    <row r="444" spans="2:19" s="60" customFormat="1" ht="24" x14ac:dyDescent="0.2">
      <c r="B444" s="181"/>
      <c r="C444" s="180" t="s">
        <v>1766</v>
      </c>
      <c r="D444" s="214" t="s">
        <v>249</v>
      </c>
      <c r="E444" s="215">
        <v>90129</v>
      </c>
      <c r="F444" s="232" t="s">
        <v>1455</v>
      </c>
      <c r="G444" s="281" t="s">
        <v>2254</v>
      </c>
      <c r="H444" s="282">
        <v>7</v>
      </c>
      <c r="I444" s="270"/>
      <c r="J444" s="270"/>
      <c r="K444" s="257">
        <f t="shared" si="156"/>
        <v>0</v>
      </c>
      <c r="L444" s="257">
        <f t="shared" si="157"/>
        <v>0</v>
      </c>
      <c r="M444" s="257">
        <f t="shared" si="158"/>
        <v>0</v>
      </c>
      <c r="N444" s="257">
        <f t="shared" si="159"/>
        <v>0</v>
      </c>
      <c r="O444" s="258"/>
      <c r="P444" s="270" t="e">
        <f>IF(OR(E444="",G444=0),"",VLOOKUP(E444,#REF!,10,0)*H444)</f>
        <v>#REF!</v>
      </c>
      <c r="Q444" s="61"/>
      <c r="R444" s="63"/>
      <c r="S444" s="61"/>
    </row>
    <row r="445" spans="2:19" s="60" customFormat="1" ht="24" x14ac:dyDescent="0.2">
      <c r="B445" s="181"/>
      <c r="C445" s="180" t="s">
        <v>1867</v>
      </c>
      <c r="D445" s="214" t="s">
        <v>250</v>
      </c>
      <c r="E445" s="215">
        <v>73613</v>
      </c>
      <c r="F445" s="240" t="s">
        <v>1629</v>
      </c>
      <c r="G445" s="281" t="s">
        <v>2258</v>
      </c>
      <c r="H445" s="282">
        <v>500</v>
      </c>
      <c r="I445" s="270"/>
      <c r="J445" s="270"/>
      <c r="K445" s="271">
        <f>IF(H445="","",I445+J445)</f>
        <v>0</v>
      </c>
      <c r="L445" s="270">
        <f>IF(H445="","",H445*I445)</f>
        <v>0</v>
      </c>
      <c r="M445" s="270">
        <f>IF(H445="","",H445*J445)</f>
        <v>0</v>
      </c>
      <c r="N445" s="271">
        <f>IF(H445="","",H445*K445)</f>
        <v>0</v>
      </c>
      <c r="O445" s="270"/>
      <c r="P445" s="270" t="e">
        <f>IF(OR(E445="",G445=0),"",VLOOKUP(E445,#REF!,7,0)*H445)</f>
        <v>#REF!</v>
      </c>
      <c r="Q445" s="61"/>
      <c r="R445" s="63"/>
      <c r="S445" s="61"/>
    </row>
    <row r="446" spans="2:19" s="60" customFormat="1" ht="24" x14ac:dyDescent="0.2">
      <c r="B446" s="181"/>
      <c r="C446" s="180" t="s">
        <v>1867</v>
      </c>
      <c r="D446" s="214" t="s">
        <v>251</v>
      </c>
      <c r="E446" s="215" t="s">
        <v>2279</v>
      </c>
      <c r="F446" s="240" t="s">
        <v>1630</v>
      </c>
      <c r="G446" s="281" t="s">
        <v>2258</v>
      </c>
      <c r="H446" s="282">
        <v>100</v>
      </c>
      <c r="I446" s="270"/>
      <c r="J446" s="270"/>
      <c r="K446" s="271">
        <f>IF(H446="","",I446+J446)</f>
        <v>0</v>
      </c>
      <c r="L446" s="270">
        <f>IF(H446="","",H446*I446)</f>
        <v>0</v>
      </c>
      <c r="M446" s="270">
        <f>IF(H446="","",H446*J446)</f>
        <v>0</v>
      </c>
      <c r="N446" s="271">
        <f>IF(H446="","",H446*K446)</f>
        <v>0</v>
      </c>
      <c r="O446" s="270"/>
      <c r="P446" s="270" t="e">
        <f>IF(OR(E446="",G446=0),"",VLOOKUP(E446,#REF!,7,0)*H446)</f>
        <v>#REF!</v>
      </c>
      <c r="Q446" s="61"/>
      <c r="R446" s="63"/>
      <c r="S446" s="61"/>
    </row>
    <row r="447" spans="2:19" s="60" customFormat="1" ht="12" x14ac:dyDescent="0.2">
      <c r="B447" s="181"/>
      <c r="C447" s="180" t="s">
        <v>1867</v>
      </c>
      <c r="D447" s="214" t="s">
        <v>252</v>
      </c>
      <c r="E447" s="215" t="s">
        <v>2206</v>
      </c>
      <c r="F447" s="297" t="s">
        <v>1270</v>
      </c>
      <c r="G447" s="281" t="s">
        <v>2258</v>
      </c>
      <c r="H447" s="282">
        <v>1300</v>
      </c>
      <c r="I447" s="270"/>
      <c r="J447" s="270"/>
      <c r="K447" s="271">
        <f>IF(H447="","",I447+J447)</f>
        <v>0</v>
      </c>
      <c r="L447" s="270">
        <f>IF(H447="","",H447*I447)</f>
        <v>0</v>
      </c>
      <c r="M447" s="270">
        <f>IF(H447="","",H447*J447)</f>
        <v>0</v>
      </c>
      <c r="N447" s="271">
        <f>IF(H447="","",H447*K447)</f>
        <v>0</v>
      </c>
      <c r="O447" s="270"/>
      <c r="P447" s="270" t="e">
        <f>IF(OR(E447="",G447=0),"",VLOOKUP(E447,#REF!,7,0)*H447)</f>
        <v>#REF!</v>
      </c>
      <c r="Q447" s="61"/>
      <c r="R447" s="63"/>
      <c r="S447" s="61"/>
    </row>
    <row r="448" spans="2:19" s="60" customFormat="1" ht="12" x14ac:dyDescent="0.2">
      <c r="B448" s="181"/>
      <c r="C448" s="180" t="s">
        <v>1867</v>
      </c>
      <c r="D448" s="214" t="s">
        <v>253</v>
      </c>
      <c r="E448" s="215" t="s">
        <v>2207</v>
      </c>
      <c r="F448" s="297" t="s">
        <v>1289</v>
      </c>
      <c r="G448" s="281" t="s">
        <v>2258</v>
      </c>
      <c r="H448" s="282">
        <v>100</v>
      </c>
      <c r="I448" s="270"/>
      <c r="J448" s="270"/>
      <c r="K448" s="271">
        <f>IF(H448="","",I448+J448)</f>
        <v>0</v>
      </c>
      <c r="L448" s="270">
        <f>IF(H448="","",H448*I448)</f>
        <v>0</v>
      </c>
      <c r="M448" s="270">
        <f>IF(H448="","",H448*J448)</f>
        <v>0</v>
      </c>
      <c r="N448" s="271">
        <f>IF(H448="","",H448*K448)</f>
        <v>0</v>
      </c>
      <c r="O448" s="270"/>
      <c r="P448" s="270" t="e">
        <f>IF(OR(E448="",G448=0),"",VLOOKUP(E448,#REF!,7,0)*H448)</f>
        <v>#REF!</v>
      </c>
      <c r="Q448" s="61"/>
      <c r="R448" s="63"/>
      <c r="S448" s="61"/>
    </row>
    <row r="449" spans="2:19" s="60" customFormat="1" ht="12" x14ac:dyDescent="0.2">
      <c r="B449" s="181"/>
      <c r="C449" s="180"/>
      <c r="D449" s="214" t="s">
        <v>254</v>
      </c>
      <c r="E449" s="215"/>
      <c r="F449" s="277" t="s">
        <v>1290</v>
      </c>
      <c r="G449" s="281"/>
      <c r="H449" s="282"/>
      <c r="I449" s="257"/>
      <c r="J449" s="257"/>
      <c r="K449" s="257"/>
      <c r="L449" s="257"/>
      <c r="M449" s="257"/>
      <c r="N449" s="257"/>
      <c r="O449" s="258"/>
      <c r="P449" s="258"/>
      <c r="Q449" s="61"/>
      <c r="R449" s="63"/>
      <c r="S449" s="61"/>
    </row>
    <row r="450" spans="2:19" s="60" customFormat="1" ht="48" x14ac:dyDescent="0.2">
      <c r="B450" s="181"/>
      <c r="C450" s="180" t="s">
        <v>1867</v>
      </c>
      <c r="D450" s="214" t="s">
        <v>255</v>
      </c>
      <c r="E450" s="215" t="s">
        <v>2221</v>
      </c>
      <c r="F450" s="280" t="s">
        <v>1896</v>
      </c>
      <c r="G450" s="281" t="s">
        <v>2254</v>
      </c>
      <c r="H450" s="282">
        <v>1</v>
      </c>
      <c r="I450" s="270"/>
      <c r="J450" s="270"/>
      <c r="K450" s="271">
        <f t="shared" ref="K450:K460" si="160">IF(H450="","",I450+J450)</f>
        <v>0</v>
      </c>
      <c r="L450" s="270">
        <f t="shared" ref="L450:L460" si="161">IF(H450="","",H450*I450)</f>
        <v>0</v>
      </c>
      <c r="M450" s="270">
        <f t="shared" ref="M450:M460" si="162">IF(H450="","",H450*J450)</f>
        <v>0</v>
      </c>
      <c r="N450" s="271">
        <f t="shared" ref="N450:N460" si="163">IF(H450="","",H450*K450)</f>
        <v>0</v>
      </c>
      <c r="O450" s="270"/>
      <c r="P450" s="270" t="e">
        <f>IF(OR(E450="",G450=0),"",VLOOKUP(E450,#REF!,7,0)*H450)</f>
        <v>#REF!</v>
      </c>
      <c r="Q450" s="61"/>
      <c r="R450" s="63"/>
      <c r="S450" s="61"/>
    </row>
    <row r="451" spans="2:19" s="60" customFormat="1" ht="24" x14ac:dyDescent="0.2">
      <c r="B451" s="181"/>
      <c r="C451" s="180" t="s">
        <v>1867</v>
      </c>
      <c r="D451" s="214" t="s">
        <v>256</v>
      </c>
      <c r="E451" s="215" t="s">
        <v>2216</v>
      </c>
      <c r="F451" s="297" t="s">
        <v>1291</v>
      </c>
      <c r="G451" s="281" t="s">
        <v>2254</v>
      </c>
      <c r="H451" s="282">
        <v>1</v>
      </c>
      <c r="I451" s="270"/>
      <c r="J451" s="270"/>
      <c r="K451" s="271">
        <f t="shared" si="160"/>
        <v>0</v>
      </c>
      <c r="L451" s="270">
        <f t="shared" si="161"/>
        <v>0</v>
      </c>
      <c r="M451" s="270">
        <f t="shared" si="162"/>
        <v>0</v>
      </c>
      <c r="N451" s="271">
        <f t="shared" si="163"/>
        <v>0</v>
      </c>
      <c r="O451" s="270"/>
      <c r="P451" s="270" t="e">
        <f>IF(OR(E451="",G451=0),"",VLOOKUP(E451,#REF!,7,0)*H451)</f>
        <v>#REF!</v>
      </c>
      <c r="Q451" s="61"/>
      <c r="R451" s="63"/>
      <c r="S451" s="61"/>
    </row>
    <row r="452" spans="2:19" s="60" customFormat="1" ht="12" x14ac:dyDescent="0.2">
      <c r="B452" s="181"/>
      <c r="C452" s="180" t="s">
        <v>1867</v>
      </c>
      <c r="D452" s="214" t="s">
        <v>257</v>
      </c>
      <c r="E452" s="215" t="s">
        <v>2214</v>
      </c>
      <c r="F452" s="297" t="s">
        <v>1292</v>
      </c>
      <c r="G452" s="281" t="s">
        <v>2254</v>
      </c>
      <c r="H452" s="282">
        <v>1</v>
      </c>
      <c r="I452" s="270"/>
      <c r="J452" s="270"/>
      <c r="K452" s="271">
        <f t="shared" si="160"/>
        <v>0</v>
      </c>
      <c r="L452" s="270">
        <f t="shared" si="161"/>
        <v>0</v>
      </c>
      <c r="M452" s="270">
        <f t="shared" si="162"/>
        <v>0</v>
      </c>
      <c r="N452" s="271">
        <f t="shared" si="163"/>
        <v>0</v>
      </c>
      <c r="O452" s="270"/>
      <c r="P452" s="270" t="e">
        <f>IF(OR(E452="",G452=0),"",VLOOKUP(E452,#REF!,7,0)*H452)</f>
        <v>#REF!</v>
      </c>
      <c r="Q452" s="61"/>
      <c r="R452" s="63"/>
      <c r="S452" s="61"/>
    </row>
    <row r="453" spans="2:19" s="60" customFormat="1" ht="12" x14ac:dyDescent="0.2">
      <c r="B453" s="181"/>
      <c r="C453" s="180" t="s">
        <v>1867</v>
      </c>
      <c r="D453" s="214" t="s">
        <v>258</v>
      </c>
      <c r="E453" s="215" t="s">
        <v>2214</v>
      </c>
      <c r="F453" s="297" t="s">
        <v>1255</v>
      </c>
      <c r="G453" s="281" t="s">
        <v>2254</v>
      </c>
      <c r="H453" s="282">
        <v>1</v>
      </c>
      <c r="I453" s="270"/>
      <c r="J453" s="270"/>
      <c r="K453" s="271">
        <f t="shared" si="160"/>
        <v>0</v>
      </c>
      <c r="L453" s="270">
        <f t="shared" si="161"/>
        <v>0</v>
      </c>
      <c r="M453" s="270">
        <f t="shared" si="162"/>
        <v>0</v>
      </c>
      <c r="N453" s="271">
        <f t="shared" si="163"/>
        <v>0</v>
      </c>
      <c r="O453" s="270"/>
      <c r="P453" s="270" t="e">
        <f>IF(OR(E453="",G453=0),"",VLOOKUP(E453,#REF!,7,0)*H453)</f>
        <v>#REF!</v>
      </c>
      <c r="Q453" s="61"/>
      <c r="R453" s="63"/>
      <c r="S453" s="61"/>
    </row>
    <row r="454" spans="2:19" s="60" customFormat="1" ht="12" x14ac:dyDescent="0.2">
      <c r="B454" s="181"/>
      <c r="C454" s="180" t="s">
        <v>1867</v>
      </c>
      <c r="D454" s="214" t="s">
        <v>259</v>
      </c>
      <c r="E454" s="215" t="s">
        <v>2213</v>
      </c>
      <c r="F454" s="297" t="s">
        <v>1256</v>
      </c>
      <c r="G454" s="281" t="s">
        <v>2254</v>
      </c>
      <c r="H454" s="282">
        <v>10</v>
      </c>
      <c r="I454" s="270"/>
      <c r="J454" s="270"/>
      <c r="K454" s="271">
        <f t="shared" si="160"/>
        <v>0</v>
      </c>
      <c r="L454" s="270">
        <f t="shared" si="161"/>
        <v>0</v>
      </c>
      <c r="M454" s="270">
        <f t="shared" si="162"/>
        <v>0</v>
      </c>
      <c r="N454" s="271">
        <f t="shared" si="163"/>
        <v>0</v>
      </c>
      <c r="O454" s="270"/>
      <c r="P454" s="270" t="e">
        <f>IF(OR(E454="",G454=0),"",VLOOKUP(E454,#REF!,7,0)*H454)</f>
        <v>#REF!</v>
      </c>
      <c r="Q454" s="61"/>
      <c r="R454" s="63"/>
      <c r="S454" s="61"/>
    </row>
    <row r="455" spans="2:19" s="60" customFormat="1" ht="12" x14ac:dyDescent="0.2">
      <c r="B455" s="181"/>
      <c r="C455" s="180" t="s">
        <v>1867</v>
      </c>
      <c r="D455" s="214" t="s">
        <v>260</v>
      </c>
      <c r="E455" s="215" t="s">
        <v>2213</v>
      </c>
      <c r="F455" s="297" t="s">
        <v>1257</v>
      </c>
      <c r="G455" s="281" t="s">
        <v>2254</v>
      </c>
      <c r="H455" s="282">
        <v>3</v>
      </c>
      <c r="I455" s="270"/>
      <c r="J455" s="270"/>
      <c r="K455" s="271">
        <f t="shared" si="160"/>
        <v>0</v>
      </c>
      <c r="L455" s="270">
        <f t="shared" si="161"/>
        <v>0</v>
      </c>
      <c r="M455" s="270">
        <f t="shared" si="162"/>
        <v>0</v>
      </c>
      <c r="N455" s="271">
        <f t="shared" si="163"/>
        <v>0</v>
      </c>
      <c r="O455" s="270"/>
      <c r="P455" s="270" t="e">
        <f>IF(OR(E455="",G455=0),"",VLOOKUP(E455,#REF!,7,0)*H455)</f>
        <v>#REF!</v>
      </c>
      <c r="Q455" s="61"/>
      <c r="R455" s="63"/>
      <c r="S455" s="61"/>
    </row>
    <row r="456" spans="2:19" s="60" customFormat="1" ht="12" x14ac:dyDescent="0.2">
      <c r="B456" s="181"/>
      <c r="C456" s="180" t="s">
        <v>1766</v>
      </c>
      <c r="D456" s="214" t="s">
        <v>261</v>
      </c>
      <c r="E456" s="215">
        <v>90020</v>
      </c>
      <c r="F456" s="243" t="s">
        <v>1726</v>
      </c>
      <c r="G456" s="281" t="s">
        <v>2254</v>
      </c>
      <c r="H456" s="282">
        <v>1</v>
      </c>
      <c r="I456" s="270"/>
      <c r="J456" s="270"/>
      <c r="K456" s="257">
        <f t="shared" si="160"/>
        <v>0</v>
      </c>
      <c r="L456" s="257">
        <f t="shared" si="161"/>
        <v>0</v>
      </c>
      <c r="M456" s="257">
        <f t="shared" si="162"/>
        <v>0</v>
      </c>
      <c r="N456" s="257">
        <f t="shared" si="163"/>
        <v>0</v>
      </c>
      <c r="O456" s="258"/>
      <c r="P456" s="270" t="e">
        <f>IF(OR(E456="",G456=0),"",VLOOKUP(E456,#REF!,10,0)*H456)</f>
        <v>#REF!</v>
      </c>
      <c r="Q456" s="61"/>
      <c r="R456" s="63"/>
      <c r="S456" s="61"/>
    </row>
    <row r="457" spans="2:19" s="60" customFormat="1" ht="12" x14ac:dyDescent="0.2">
      <c r="B457" s="181"/>
      <c r="C457" s="180" t="s">
        <v>1766</v>
      </c>
      <c r="D457" s="214" t="s">
        <v>262</v>
      </c>
      <c r="E457" s="215">
        <v>90141</v>
      </c>
      <c r="F457" s="243" t="s">
        <v>1737</v>
      </c>
      <c r="G457" s="281" t="s">
        <v>2254</v>
      </c>
      <c r="H457" s="282">
        <v>3</v>
      </c>
      <c r="I457" s="270"/>
      <c r="J457" s="270"/>
      <c r="K457" s="257">
        <f t="shared" si="160"/>
        <v>0</v>
      </c>
      <c r="L457" s="257">
        <f t="shared" si="161"/>
        <v>0</v>
      </c>
      <c r="M457" s="257">
        <f t="shared" si="162"/>
        <v>0</v>
      </c>
      <c r="N457" s="257">
        <f t="shared" si="163"/>
        <v>0</v>
      </c>
      <c r="O457" s="258"/>
      <c r="P457" s="270" t="e">
        <f>IF(OR(E457="",G457=0),"",VLOOKUP(E457,#REF!,10,0)*H457)</f>
        <v>#REF!</v>
      </c>
      <c r="Q457" s="61"/>
      <c r="R457" s="63"/>
      <c r="S457" s="61"/>
    </row>
    <row r="458" spans="2:19" s="60" customFormat="1" ht="12" x14ac:dyDescent="0.2">
      <c r="B458" s="181"/>
      <c r="C458" s="180" t="s">
        <v>1766</v>
      </c>
      <c r="D458" s="214" t="s">
        <v>263</v>
      </c>
      <c r="E458" s="215">
        <v>90422</v>
      </c>
      <c r="F458" s="280" t="s">
        <v>6</v>
      </c>
      <c r="G458" s="281" t="s">
        <v>2258</v>
      </c>
      <c r="H458" s="282">
        <v>72</v>
      </c>
      <c r="I458" s="270"/>
      <c r="J458" s="270"/>
      <c r="K458" s="257">
        <f t="shared" si="160"/>
        <v>0</v>
      </c>
      <c r="L458" s="257">
        <f t="shared" si="161"/>
        <v>0</v>
      </c>
      <c r="M458" s="257">
        <f t="shared" si="162"/>
        <v>0</v>
      </c>
      <c r="N458" s="257">
        <f t="shared" si="163"/>
        <v>0</v>
      </c>
      <c r="O458" s="258"/>
      <c r="P458" s="270" t="e">
        <f>IF(OR(E458="",G458=0),"",VLOOKUP(E458,#REF!,10,0)*H458)</f>
        <v>#REF!</v>
      </c>
      <c r="Q458" s="61"/>
      <c r="R458" s="63"/>
      <c r="S458" s="61"/>
    </row>
    <row r="459" spans="2:19" s="60" customFormat="1" ht="12" x14ac:dyDescent="0.2">
      <c r="B459" s="181"/>
      <c r="C459" s="180" t="s">
        <v>1766</v>
      </c>
      <c r="D459" s="214" t="s">
        <v>264</v>
      </c>
      <c r="E459" s="215">
        <v>90453</v>
      </c>
      <c r="F459" s="280" t="s">
        <v>11</v>
      </c>
      <c r="G459" s="281" t="s">
        <v>2254</v>
      </c>
      <c r="H459" s="282">
        <v>4</v>
      </c>
      <c r="I459" s="270"/>
      <c r="J459" s="270"/>
      <c r="K459" s="257">
        <f t="shared" si="160"/>
        <v>0</v>
      </c>
      <c r="L459" s="257">
        <f t="shared" si="161"/>
        <v>0</v>
      </c>
      <c r="M459" s="257">
        <f t="shared" si="162"/>
        <v>0</v>
      </c>
      <c r="N459" s="257">
        <f t="shared" si="163"/>
        <v>0</v>
      </c>
      <c r="O459" s="258"/>
      <c r="P459" s="270" t="e">
        <f>IF(OR(E459="",G459=0),"",VLOOKUP(E459,#REF!,10,0)*H459)</f>
        <v>#REF!</v>
      </c>
      <c r="Q459" s="61"/>
      <c r="R459" s="63"/>
      <c r="S459" s="61"/>
    </row>
    <row r="460" spans="2:19" s="60" customFormat="1" ht="12" x14ac:dyDescent="0.2">
      <c r="B460" s="181"/>
      <c r="C460" s="180" t="s">
        <v>1766</v>
      </c>
      <c r="D460" s="214" t="s">
        <v>265</v>
      </c>
      <c r="E460" s="215">
        <v>90303</v>
      </c>
      <c r="F460" s="280" t="s">
        <v>1897</v>
      </c>
      <c r="G460" s="285" t="s">
        <v>2083</v>
      </c>
      <c r="H460" s="282">
        <v>4</v>
      </c>
      <c r="I460" s="270"/>
      <c r="J460" s="270"/>
      <c r="K460" s="257">
        <f t="shared" si="160"/>
        <v>0</v>
      </c>
      <c r="L460" s="257">
        <f t="shared" si="161"/>
        <v>0</v>
      </c>
      <c r="M460" s="257">
        <f t="shared" si="162"/>
        <v>0</v>
      </c>
      <c r="N460" s="257">
        <f t="shared" si="163"/>
        <v>0</v>
      </c>
      <c r="O460" s="258"/>
      <c r="P460" s="270" t="e">
        <f>IF(OR(E460="",G460=0),"",VLOOKUP(E460,#REF!,10,0)*H460)</f>
        <v>#REF!</v>
      </c>
      <c r="Q460" s="61"/>
      <c r="R460" s="63"/>
      <c r="S460" s="61"/>
    </row>
    <row r="461" spans="2:19" s="60" customFormat="1" ht="12" x14ac:dyDescent="0.2">
      <c r="B461" s="181"/>
      <c r="C461" s="180" t="s">
        <v>1867</v>
      </c>
      <c r="D461" s="214" t="s">
        <v>266</v>
      </c>
      <c r="E461" s="215">
        <v>83420</v>
      </c>
      <c r="F461" s="243" t="s">
        <v>1218</v>
      </c>
      <c r="G461" s="281" t="s">
        <v>2258</v>
      </c>
      <c r="H461" s="282">
        <v>180</v>
      </c>
      <c r="I461" s="270"/>
      <c r="J461" s="270"/>
      <c r="K461" s="271">
        <f>IF(H461="","",I461+J461)</f>
        <v>0</v>
      </c>
      <c r="L461" s="270">
        <f>IF(H461="","",H461*I461)</f>
        <v>0</v>
      </c>
      <c r="M461" s="270">
        <f>IF(H461="","",H461*J461)</f>
        <v>0</v>
      </c>
      <c r="N461" s="271">
        <f>IF(H461="","",H461*K461)</f>
        <v>0</v>
      </c>
      <c r="O461" s="270"/>
      <c r="P461" s="270" t="e">
        <f>IF(OR(E461="",G461=0),"",VLOOKUP(E461,#REF!,7,0)*H461)</f>
        <v>#REF!</v>
      </c>
      <c r="Q461" s="61"/>
      <c r="R461" s="63"/>
      <c r="S461" s="61"/>
    </row>
    <row r="462" spans="2:19" s="60" customFormat="1" ht="12" x14ac:dyDescent="0.2">
      <c r="B462" s="181"/>
      <c r="C462" s="180"/>
      <c r="D462" s="214" t="s">
        <v>267</v>
      </c>
      <c r="E462" s="215"/>
      <c r="F462" s="277" t="s">
        <v>1293</v>
      </c>
      <c r="G462" s="281"/>
      <c r="H462" s="282"/>
      <c r="I462" s="257"/>
      <c r="J462" s="257"/>
      <c r="K462" s="257"/>
      <c r="L462" s="257"/>
      <c r="M462" s="257"/>
      <c r="N462" s="257"/>
      <c r="O462" s="258"/>
      <c r="P462" s="258"/>
      <c r="Q462" s="61"/>
      <c r="R462" s="63"/>
      <c r="S462" s="61"/>
    </row>
    <row r="463" spans="2:19" s="60" customFormat="1" ht="96" x14ac:dyDescent="0.2">
      <c r="B463" s="181"/>
      <c r="C463" s="180" t="s">
        <v>1766</v>
      </c>
      <c r="D463" s="214" t="s">
        <v>268</v>
      </c>
      <c r="E463" s="215">
        <v>90436</v>
      </c>
      <c r="F463" s="297" t="s">
        <v>1259</v>
      </c>
      <c r="G463" s="281" t="s">
        <v>2254</v>
      </c>
      <c r="H463" s="282">
        <v>23</v>
      </c>
      <c r="I463" s="270"/>
      <c r="J463" s="270"/>
      <c r="K463" s="257">
        <f t="shared" ref="K463:K476" si="164">IF(H463="","",I463+J463)</f>
        <v>0</v>
      </c>
      <c r="L463" s="257">
        <f t="shared" ref="L463:L476" si="165">IF(H463="","",H463*I463)</f>
        <v>0</v>
      </c>
      <c r="M463" s="257">
        <f t="shared" ref="M463:M476" si="166">IF(H463="","",H463*J463)</f>
        <v>0</v>
      </c>
      <c r="N463" s="257">
        <f t="shared" ref="N463:N476" si="167">IF(H463="","",H463*K463)</f>
        <v>0</v>
      </c>
      <c r="O463" s="258"/>
      <c r="P463" s="270" t="e">
        <f>IF(OR(E463="",G463=0),"",VLOOKUP(E463,#REF!,10,0)*H463)</f>
        <v>#REF!</v>
      </c>
      <c r="Q463" s="61"/>
      <c r="R463" s="63"/>
      <c r="S463" s="61"/>
    </row>
    <row r="464" spans="2:19" s="60" customFormat="1" ht="48" x14ac:dyDescent="0.2">
      <c r="B464" s="181"/>
      <c r="C464" s="180" t="s">
        <v>1766</v>
      </c>
      <c r="D464" s="214" t="s">
        <v>269</v>
      </c>
      <c r="E464" s="215">
        <v>90435</v>
      </c>
      <c r="F464" s="297" t="s">
        <v>1261</v>
      </c>
      <c r="G464" s="281" t="s">
        <v>2254</v>
      </c>
      <c r="H464" s="282">
        <v>9</v>
      </c>
      <c r="I464" s="270"/>
      <c r="J464" s="270"/>
      <c r="K464" s="257">
        <f t="shared" si="164"/>
        <v>0</v>
      </c>
      <c r="L464" s="257">
        <f t="shared" si="165"/>
        <v>0</v>
      </c>
      <c r="M464" s="257">
        <f t="shared" si="166"/>
        <v>0</v>
      </c>
      <c r="N464" s="257">
        <f t="shared" si="167"/>
        <v>0</v>
      </c>
      <c r="O464" s="258"/>
      <c r="P464" s="270" t="e">
        <f>IF(OR(E464="",G464=0),"",VLOOKUP(E464,#REF!,10,0)*H464)</f>
        <v>#REF!</v>
      </c>
      <c r="Q464" s="61"/>
      <c r="R464" s="63"/>
      <c r="S464" s="61"/>
    </row>
    <row r="465" spans="2:19" s="60" customFormat="1" ht="12" x14ac:dyDescent="0.2">
      <c r="B465" s="181"/>
      <c r="C465" s="180" t="s">
        <v>1867</v>
      </c>
      <c r="D465" s="214" t="s">
        <v>270</v>
      </c>
      <c r="E465" s="215" t="s">
        <v>2225</v>
      </c>
      <c r="F465" s="298" t="s">
        <v>1262</v>
      </c>
      <c r="G465" s="292" t="s">
        <v>2254</v>
      </c>
      <c r="H465" s="291">
        <v>4</v>
      </c>
      <c r="I465" s="270"/>
      <c r="J465" s="270"/>
      <c r="K465" s="271">
        <f t="shared" si="164"/>
        <v>0</v>
      </c>
      <c r="L465" s="270">
        <f t="shared" si="165"/>
        <v>0</v>
      </c>
      <c r="M465" s="270">
        <f t="shared" si="166"/>
        <v>0</v>
      </c>
      <c r="N465" s="271">
        <f t="shared" si="167"/>
        <v>0</v>
      </c>
      <c r="O465" s="270"/>
      <c r="P465" s="270" t="e">
        <f>IF(OR(E465="",G465=0),"",VLOOKUP(E465,#REF!,7,0)*H465)</f>
        <v>#REF!</v>
      </c>
      <c r="Q465" s="61"/>
      <c r="R465" s="63"/>
      <c r="S465" s="61"/>
    </row>
    <row r="466" spans="2:19" s="60" customFormat="1" ht="12" x14ac:dyDescent="0.2">
      <c r="B466" s="181"/>
      <c r="C466" s="180" t="s">
        <v>1766</v>
      </c>
      <c r="D466" s="214" t="s">
        <v>271</v>
      </c>
      <c r="E466" s="215">
        <v>90454</v>
      </c>
      <c r="F466" s="298" t="s">
        <v>1294</v>
      </c>
      <c r="G466" s="285" t="s">
        <v>2254</v>
      </c>
      <c r="H466" s="286">
        <v>1</v>
      </c>
      <c r="I466" s="270"/>
      <c r="J466" s="270"/>
      <c r="K466" s="257">
        <f t="shared" si="164"/>
        <v>0</v>
      </c>
      <c r="L466" s="257">
        <f t="shared" si="165"/>
        <v>0</v>
      </c>
      <c r="M466" s="257">
        <f t="shared" si="166"/>
        <v>0</v>
      </c>
      <c r="N466" s="257">
        <f t="shared" si="167"/>
        <v>0</v>
      </c>
      <c r="O466" s="258"/>
      <c r="P466" s="270" t="e">
        <f>IF(OR(E466="",G466=0),"",VLOOKUP(E466,#REF!,10,0)*H466)</f>
        <v>#REF!</v>
      </c>
      <c r="Q466" s="61"/>
      <c r="R466" s="63"/>
      <c r="S466" s="61"/>
    </row>
    <row r="467" spans="2:19" s="60" customFormat="1" ht="12" x14ac:dyDescent="0.2">
      <c r="B467" s="181"/>
      <c r="C467" s="180" t="s">
        <v>1766</v>
      </c>
      <c r="D467" s="214" t="s">
        <v>272</v>
      </c>
      <c r="E467" s="215">
        <v>90539</v>
      </c>
      <c r="F467" s="297" t="s">
        <v>1820</v>
      </c>
      <c r="G467" s="281" t="s">
        <v>2254</v>
      </c>
      <c r="H467" s="282">
        <v>1</v>
      </c>
      <c r="I467" s="270"/>
      <c r="J467" s="270"/>
      <c r="K467" s="257">
        <f t="shared" si="164"/>
        <v>0</v>
      </c>
      <c r="L467" s="257">
        <f t="shared" si="165"/>
        <v>0</v>
      </c>
      <c r="M467" s="257">
        <f t="shared" si="166"/>
        <v>0</v>
      </c>
      <c r="N467" s="257">
        <f t="shared" si="167"/>
        <v>0</v>
      </c>
      <c r="O467" s="258"/>
      <c r="P467" s="270" t="e">
        <f>IF(OR(E467="",G467=0),"",VLOOKUP(E467,#REF!,10,0)*H467)</f>
        <v>#REF!</v>
      </c>
      <c r="Q467" s="61"/>
      <c r="R467" s="63"/>
      <c r="S467" s="61"/>
    </row>
    <row r="468" spans="2:19" s="60" customFormat="1" ht="12" x14ac:dyDescent="0.2">
      <c r="B468" s="181"/>
      <c r="C468" s="180" t="s">
        <v>1766</v>
      </c>
      <c r="D468" s="214" t="s">
        <v>273</v>
      </c>
      <c r="E468" s="215">
        <v>90428</v>
      </c>
      <c r="F468" s="297" t="s">
        <v>1263</v>
      </c>
      <c r="G468" s="281" t="s">
        <v>2254</v>
      </c>
      <c r="H468" s="282">
        <v>12</v>
      </c>
      <c r="I468" s="270"/>
      <c r="J468" s="270"/>
      <c r="K468" s="257">
        <f t="shared" si="164"/>
        <v>0</v>
      </c>
      <c r="L468" s="257">
        <f t="shared" si="165"/>
        <v>0</v>
      </c>
      <c r="M468" s="257">
        <f t="shared" si="166"/>
        <v>0</v>
      </c>
      <c r="N468" s="257">
        <f t="shared" si="167"/>
        <v>0</v>
      </c>
      <c r="O468" s="258"/>
      <c r="P468" s="270" t="e">
        <f>IF(OR(E468="",G468=0),"",VLOOKUP(E468,#REF!,10,0)*H468)</f>
        <v>#REF!</v>
      </c>
      <c r="Q468" s="61"/>
      <c r="R468" s="63"/>
      <c r="S468" s="61"/>
    </row>
    <row r="469" spans="2:19" s="60" customFormat="1" ht="12" x14ac:dyDescent="0.2">
      <c r="B469" s="181"/>
      <c r="C469" s="180" t="s">
        <v>1867</v>
      </c>
      <c r="D469" s="214" t="s">
        <v>274</v>
      </c>
      <c r="E469" s="215">
        <v>72334</v>
      </c>
      <c r="F469" s="297" t="s">
        <v>1265</v>
      </c>
      <c r="G469" s="281" t="s">
        <v>2254</v>
      </c>
      <c r="H469" s="282">
        <v>1</v>
      </c>
      <c r="I469" s="270"/>
      <c r="J469" s="270"/>
      <c r="K469" s="271">
        <f t="shared" si="164"/>
        <v>0</v>
      </c>
      <c r="L469" s="270">
        <f t="shared" si="165"/>
        <v>0</v>
      </c>
      <c r="M469" s="270">
        <f t="shared" si="166"/>
        <v>0</v>
      </c>
      <c r="N469" s="271">
        <f t="shared" si="167"/>
        <v>0</v>
      </c>
      <c r="O469" s="270"/>
      <c r="P469" s="270" t="e">
        <f>IF(OR(E469="",G469=0),"",VLOOKUP(E469,#REF!,7,0)*H469)</f>
        <v>#REF!</v>
      </c>
      <c r="Q469" s="61"/>
      <c r="R469" s="63"/>
      <c r="S469" s="61"/>
    </row>
    <row r="470" spans="2:19" s="60" customFormat="1" ht="12" x14ac:dyDescent="0.2">
      <c r="B470" s="181"/>
      <c r="C470" s="180" t="s">
        <v>1766</v>
      </c>
      <c r="D470" s="214" t="s">
        <v>275</v>
      </c>
      <c r="E470" s="215">
        <v>90431</v>
      </c>
      <c r="F470" s="297" t="s">
        <v>1264</v>
      </c>
      <c r="G470" s="281" t="s">
        <v>2254</v>
      </c>
      <c r="H470" s="282">
        <v>1</v>
      </c>
      <c r="I470" s="270"/>
      <c r="J470" s="270"/>
      <c r="K470" s="257">
        <f t="shared" si="164"/>
        <v>0</v>
      </c>
      <c r="L470" s="257">
        <f t="shared" si="165"/>
        <v>0</v>
      </c>
      <c r="M470" s="257">
        <f t="shared" si="166"/>
        <v>0</v>
      </c>
      <c r="N470" s="257">
        <f t="shared" si="167"/>
        <v>0</v>
      </c>
      <c r="O470" s="258"/>
      <c r="P470" s="270" t="e">
        <f>IF(OR(E470="",G470=0),"",VLOOKUP(E470,#REF!,10,0)*H470)</f>
        <v>#REF!</v>
      </c>
      <c r="Q470" s="61"/>
      <c r="R470" s="63"/>
      <c r="S470" s="61"/>
    </row>
    <row r="471" spans="2:19" s="60" customFormat="1" ht="12" x14ac:dyDescent="0.2">
      <c r="B471" s="181"/>
      <c r="C471" s="180" t="s">
        <v>1766</v>
      </c>
      <c r="D471" s="214" t="s">
        <v>276</v>
      </c>
      <c r="E471" s="215">
        <v>90429</v>
      </c>
      <c r="F471" s="297" t="s">
        <v>1823</v>
      </c>
      <c r="G471" s="281" t="s">
        <v>2254</v>
      </c>
      <c r="H471" s="282">
        <v>1</v>
      </c>
      <c r="I471" s="270"/>
      <c r="J471" s="270"/>
      <c r="K471" s="257">
        <f t="shared" si="164"/>
        <v>0</v>
      </c>
      <c r="L471" s="257">
        <f t="shared" si="165"/>
        <v>0</v>
      </c>
      <c r="M471" s="257">
        <f t="shared" si="166"/>
        <v>0</v>
      </c>
      <c r="N471" s="257">
        <f t="shared" si="167"/>
        <v>0</v>
      </c>
      <c r="O471" s="258"/>
      <c r="P471" s="270" t="e">
        <f>IF(OR(E471="",G471=0),"",VLOOKUP(E471,#REF!,10,0)*H471)</f>
        <v>#REF!</v>
      </c>
      <c r="Q471" s="61"/>
      <c r="R471" s="63"/>
      <c r="S471" s="61"/>
    </row>
    <row r="472" spans="2:19" s="60" customFormat="1" ht="12" x14ac:dyDescent="0.2">
      <c r="B472" s="181"/>
      <c r="C472" s="180" t="s">
        <v>1766</v>
      </c>
      <c r="D472" s="214" t="s">
        <v>1928</v>
      </c>
      <c r="E472" s="215">
        <v>90432</v>
      </c>
      <c r="F472" s="297" t="s">
        <v>1274</v>
      </c>
      <c r="G472" s="281" t="s">
        <v>2254</v>
      </c>
      <c r="H472" s="282">
        <v>1</v>
      </c>
      <c r="I472" s="270"/>
      <c r="J472" s="270"/>
      <c r="K472" s="257">
        <f t="shared" si="164"/>
        <v>0</v>
      </c>
      <c r="L472" s="257">
        <f t="shared" si="165"/>
        <v>0</v>
      </c>
      <c r="M472" s="257">
        <f t="shared" si="166"/>
        <v>0</v>
      </c>
      <c r="N472" s="257">
        <f t="shared" si="167"/>
        <v>0</v>
      </c>
      <c r="O472" s="258"/>
      <c r="P472" s="270" t="e">
        <f>IF(OR(E472="",G472=0),"",VLOOKUP(E472,#REF!,10,0)*H472)</f>
        <v>#REF!</v>
      </c>
      <c r="Q472" s="61"/>
      <c r="R472" s="63"/>
      <c r="S472" s="61"/>
    </row>
    <row r="473" spans="2:19" s="60" customFormat="1" ht="12" x14ac:dyDescent="0.2">
      <c r="B473" s="181"/>
      <c r="C473" s="180" t="s">
        <v>1766</v>
      </c>
      <c r="D473" s="214" t="s">
        <v>277</v>
      </c>
      <c r="E473" s="215">
        <v>90434</v>
      </c>
      <c r="F473" s="297" t="s">
        <v>1287</v>
      </c>
      <c r="G473" s="281" t="s">
        <v>2254</v>
      </c>
      <c r="H473" s="282">
        <v>4</v>
      </c>
      <c r="I473" s="270"/>
      <c r="J473" s="270"/>
      <c r="K473" s="257">
        <f t="shared" si="164"/>
        <v>0</v>
      </c>
      <c r="L473" s="257">
        <f t="shared" si="165"/>
        <v>0</v>
      </c>
      <c r="M473" s="257">
        <f t="shared" si="166"/>
        <v>0</v>
      </c>
      <c r="N473" s="257">
        <f t="shared" si="167"/>
        <v>0</v>
      </c>
      <c r="O473" s="258"/>
      <c r="P473" s="270" t="e">
        <f>IF(OR(E473="",G473=0),"",VLOOKUP(E473,#REF!,10,0)*H473)</f>
        <v>#REF!</v>
      </c>
      <c r="Q473" s="61"/>
      <c r="R473" s="63"/>
      <c r="S473" s="61"/>
    </row>
    <row r="474" spans="2:19" s="60" customFormat="1" ht="12" x14ac:dyDescent="0.2">
      <c r="B474" s="181"/>
      <c r="C474" s="180" t="s">
        <v>1867</v>
      </c>
      <c r="D474" s="214" t="s">
        <v>1929</v>
      </c>
      <c r="E474" s="215">
        <v>83466</v>
      </c>
      <c r="F474" s="297" t="s">
        <v>1657</v>
      </c>
      <c r="G474" s="281" t="s">
        <v>2254</v>
      </c>
      <c r="H474" s="282">
        <v>5</v>
      </c>
      <c r="I474" s="270"/>
      <c r="J474" s="270"/>
      <c r="K474" s="271">
        <f t="shared" si="164"/>
        <v>0</v>
      </c>
      <c r="L474" s="270">
        <f t="shared" si="165"/>
        <v>0</v>
      </c>
      <c r="M474" s="270">
        <f t="shared" si="166"/>
        <v>0</v>
      </c>
      <c r="N474" s="271">
        <f t="shared" si="167"/>
        <v>0</v>
      </c>
      <c r="O474" s="270"/>
      <c r="P474" s="270" t="e">
        <f>IF(OR(E474="",G474=0),"",VLOOKUP(E474,#REF!,7,0)*H474)</f>
        <v>#REF!</v>
      </c>
      <c r="Q474" s="61"/>
      <c r="R474" s="63"/>
      <c r="S474" s="61"/>
    </row>
    <row r="475" spans="2:19" s="60" customFormat="1" ht="12" x14ac:dyDescent="0.2">
      <c r="B475" s="181"/>
      <c r="C475" s="180" t="s">
        <v>1867</v>
      </c>
      <c r="D475" s="214" t="s">
        <v>278</v>
      </c>
      <c r="E475" s="215">
        <v>83566</v>
      </c>
      <c r="F475" s="297" t="s">
        <v>1661</v>
      </c>
      <c r="G475" s="281" t="s">
        <v>2254</v>
      </c>
      <c r="H475" s="282">
        <v>38</v>
      </c>
      <c r="I475" s="270"/>
      <c r="J475" s="270"/>
      <c r="K475" s="271">
        <f t="shared" si="164"/>
        <v>0</v>
      </c>
      <c r="L475" s="270">
        <f t="shared" si="165"/>
        <v>0</v>
      </c>
      <c r="M475" s="270">
        <f t="shared" si="166"/>
        <v>0</v>
      </c>
      <c r="N475" s="271">
        <f t="shared" si="167"/>
        <v>0</v>
      </c>
      <c r="O475" s="270"/>
      <c r="P475" s="270" t="e">
        <f>IF(OR(E475="",G475=0),"",VLOOKUP(E475,#REF!,7,0)*H475)</f>
        <v>#REF!</v>
      </c>
      <c r="Q475" s="61"/>
      <c r="R475" s="63"/>
      <c r="S475" s="61"/>
    </row>
    <row r="476" spans="2:19" s="60" customFormat="1" ht="12" x14ac:dyDescent="0.2">
      <c r="B476" s="181"/>
      <c r="C476" s="180" t="s">
        <v>1766</v>
      </c>
      <c r="D476" s="214" t="s">
        <v>279</v>
      </c>
      <c r="E476" s="215">
        <v>90450</v>
      </c>
      <c r="F476" s="297" t="s">
        <v>1662</v>
      </c>
      <c r="G476" s="281" t="s">
        <v>2254</v>
      </c>
      <c r="H476" s="282">
        <v>8</v>
      </c>
      <c r="I476" s="270"/>
      <c r="J476" s="270"/>
      <c r="K476" s="257">
        <f t="shared" si="164"/>
        <v>0</v>
      </c>
      <c r="L476" s="257">
        <f t="shared" si="165"/>
        <v>0</v>
      </c>
      <c r="M476" s="257">
        <f t="shared" si="166"/>
        <v>0</v>
      </c>
      <c r="N476" s="257">
        <f t="shared" si="167"/>
        <v>0</v>
      </c>
      <c r="O476" s="258"/>
      <c r="P476" s="270" t="e">
        <f>IF(OR(E476="",G476=0),"",VLOOKUP(E476,#REF!,10,0)*H476)</f>
        <v>#REF!</v>
      </c>
      <c r="Q476" s="61"/>
      <c r="R476" s="63"/>
      <c r="S476" s="61"/>
    </row>
    <row r="477" spans="2:19" s="60" customFormat="1" ht="12" x14ac:dyDescent="0.2">
      <c r="B477" s="181"/>
      <c r="C477" s="180" t="s">
        <v>1867</v>
      </c>
      <c r="D477" s="214" t="s">
        <v>280</v>
      </c>
      <c r="E477" s="215">
        <v>83566</v>
      </c>
      <c r="F477" s="297" t="s">
        <v>1279</v>
      </c>
      <c r="G477" s="281" t="s">
        <v>2254</v>
      </c>
      <c r="H477" s="282">
        <v>4</v>
      </c>
      <c r="I477" s="270"/>
      <c r="J477" s="270"/>
      <c r="K477" s="271">
        <f t="shared" ref="K477:K482" si="168">IF(H477="","",I477+J477)</f>
        <v>0</v>
      </c>
      <c r="L477" s="270">
        <f t="shared" ref="L477:L482" si="169">IF(H477="","",H477*I477)</f>
        <v>0</v>
      </c>
      <c r="M477" s="270">
        <f t="shared" ref="M477:M482" si="170">IF(H477="","",H477*J477)</f>
        <v>0</v>
      </c>
      <c r="N477" s="271">
        <f t="shared" ref="N477:N482" si="171">IF(H477="","",H477*K477)</f>
        <v>0</v>
      </c>
      <c r="O477" s="270"/>
      <c r="P477" s="270" t="e">
        <f>IF(OR(E477="",G477=0),"",VLOOKUP(E477,#REF!,7,0)*H477)</f>
        <v>#REF!</v>
      </c>
      <c r="Q477" s="61"/>
      <c r="R477" s="63"/>
      <c r="S477" s="61"/>
    </row>
    <row r="478" spans="2:19" s="60" customFormat="1" ht="24" x14ac:dyDescent="0.2">
      <c r="B478" s="181"/>
      <c r="C478" s="180" t="s">
        <v>1766</v>
      </c>
      <c r="D478" s="214" t="s">
        <v>281</v>
      </c>
      <c r="E478" s="215">
        <v>90441</v>
      </c>
      <c r="F478" s="284" t="s">
        <v>1295</v>
      </c>
      <c r="G478" s="292" t="s">
        <v>2254</v>
      </c>
      <c r="H478" s="291">
        <v>3</v>
      </c>
      <c r="I478" s="270"/>
      <c r="J478" s="270"/>
      <c r="K478" s="257">
        <f t="shared" si="168"/>
        <v>0</v>
      </c>
      <c r="L478" s="257">
        <f t="shared" si="169"/>
        <v>0</v>
      </c>
      <c r="M478" s="257">
        <f t="shared" si="170"/>
        <v>0</v>
      </c>
      <c r="N478" s="257">
        <f t="shared" si="171"/>
        <v>0</v>
      </c>
      <c r="O478" s="258"/>
      <c r="P478" s="270" t="e">
        <f>IF(OR(E478="",G478=0),"",VLOOKUP(E478,#REF!,10,0)*H478)</f>
        <v>#REF!</v>
      </c>
      <c r="Q478" s="61"/>
      <c r="R478" s="63"/>
      <c r="S478" s="61"/>
    </row>
    <row r="479" spans="2:19" s="60" customFormat="1" ht="24" x14ac:dyDescent="0.2">
      <c r="B479" s="181"/>
      <c r="C479" s="180" t="s">
        <v>1867</v>
      </c>
      <c r="D479" s="214" t="s">
        <v>282</v>
      </c>
      <c r="E479" s="215">
        <v>83387</v>
      </c>
      <c r="F479" s="240" t="s">
        <v>1627</v>
      </c>
      <c r="G479" s="281" t="s">
        <v>2254</v>
      </c>
      <c r="H479" s="282">
        <v>70</v>
      </c>
      <c r="I479" s="270"/>
      <c r="J479" s="270"/>
      <c r="K479" s="271">
        <f t="shared" si="168"/>
        <v>0</v>
      </c>
      <c r="L479" s="270">
        <f t="shared" si="169"/>
        <v>0</v>
      </c>
      <c r="M479" s="270">
        <f t="shared" si="170"/>
        <v>0</v>
      </c>
      <c r="N479" s="271">
        <f t="shared" si="171"/>
        <v>0</v>
      </c>
      <c r="O479" s="270"/>
      <c r="P479" s="270" t="e">
        <f>IF(OR(E479="",G479=0),"",VLOOKUP(E479,#REF!,7,0)*H479)</f>
        <v>#REF!</v>
      </c>
      <c r="Q479" s="61"/>
      <c r="R479" s="63"/>
      <c r="S479" s="61"/>
    </row>
    <row r="480" spans="2:19" s="60" customFormat="1" ht="12" x14ac:dyDescent="0.2">
      <c r="B480" s="181"/>
      <c r="C480" s="180" t="s">
        <v>1867</v>
      </c>
      <c r="D480" s="214" t="s">
        <v>283</v>
      </c>
      <c r="E480" s="215">
        <v>83386</v>
      </c>
      <c r="F480" s="243" t="s">
        <v>1268</v>
      </c>
      <c r="G480" s="281" t="s">
        <v>2254</v>
      </c>
      <c r="H480" s="282">
        <v>8</v>
      </c>
      <c r="I480" s="270"/>
      <c r="J480" s="270"/>
      <c r="K480" s="271">
        <f t="shared" si="168"/>
        <v>0</v>
      </c>
      <c r="L480" s="270">
        <f t="shared" si="169"/>
        <v>0</v>
      </c>
      <c r="M480" s="270">
        <f t="shared" si="170"/>
        <v>0</v>
      </c>
      <c r="N480" s="271">
        <f t="shared" si="171"/>
        <v>0</v>
      </c>
      <c r="O480" s="270"/>
      <c r="P480" s="270" t="e">
        <f>IF(OR(E480="",G480=0),"",VLOOKUP(E480,#REF!,7,0)*H480)</f>
        <v>#REF!</v>
      </c>
      <c r="Q480" s="61"/>
      <c r="R480" s="63"/>
      <c r="S480" s="61"/>
    </row>
    <row r="481" spans="2:19" s="60" customFormat="1" ht="24" x14ac:dyDescent="0.2">
      <c r="B481" s="181"/>
      <c r="C481" s="180" t="s">
        <v>1766</v>
      </c>
      <c r="D481" s="214" t="s">
        <v>284</v>
      </c>
      <c r="E481" s="215">
        <v>90146</v>
      </c>
      <c r="F481" s="240" t="s">
        <v>1631</v>
      </c>
      <c r="G481" s="293" t="s">
        <v>2258</v>
      </c>
      <c r="H481" s="282">
        <v>90</v>
      </c>
      <c r="I481" s="270"/>
      <c r="J481" s="270"/>
      <c r="K481" s="257">
        <f t="shared" si="168"/>
        <v>0</v>
      </c>
      <c r="L481" s="257">
        <f t="shared" si="169"/>
        <v>0</v>
      </c>
      <c r="M481" s="257">
        <f t="shared" si="170"/>
        <v>0</v>
      </c>
      <c r="N481" s="257">
        <f t="shared" si="171"/>
        <v>0</v>
      </c>
      <c r="O481" s="258"/>
      <c r="P481" s="270" t="e">
        <f>IF(OR(E481="",G481=0),"",VLOOKUP(E481,#REF!,10,0)*H481)</f>
        <v>#REF!</v>
      </c>
      <c r="Q481" s="61"/>
      <c r="R481" s="63"/>
      <c r="S481" s="61"/>
    </row>
    <row r="482" spans="2:19" s="60" customFormat="1" ht="24" x14ac:dyDescent="0.2">
      <c r="B482" s="181"/>
      <c r="C482" s="180" t="s">
        <v>1766</v>
      </c>
      <c r="D482" s="214" t="s">
        <v>285</v>
      </c>
      <c r="E482" s="215">
        <v>90129</v>
      </c>
      <c r="F482" s="232" t="s">
        <v>1455</v>
      </c>
      <c r="G482" s="281" t="s">
        <v>2254</v>
      </c>
      <c r="H482" s="282">
        <v>9</v>
      </c>
      <c r="I482" s="270"/>
      <c r="J482" s="270"/>
      <c r="K482" s="257">
        <f t="shared" si="168"/>
        <v>0</v>
      </c>
      <c r="L482" s="257">
        <f t="shared" si="169"/>
        <v>0</v>
      </c>
      <c r="M482" s="257">
        <f t="shared" si="170"/>
        <v>0</v>
      </c>
      <c r="N482" s="257">
        <f t="shared" si="171"/>
        <v>0</v>
      </c>
      <c r="O482" s="258"/>
      <c r="P482" s="270" t="e">
        <f>IF(OR(E482="",G482=0),"",VLOOKUP(E482,#REF!,10,0)*H482)</f>
        <v>#REF!</v>
      </c>
      <c r="Q482" s="61"/>
      <c r="R482" s="63"/>
      <c r="S482" s="61"/>
    </row>
    <row r="483" spans="2:19" s="60" customFormat="1" ht="24" x14ac:dyDescent="0.2">
      <c r="B483" s="181"/>
      <c r="C483" s="180" t="s">
        <v>1867</v>
      </c>
      <c r="D483" s="214" t="s">
        <v>286</v>
      </c>
      <c r="E483" s="215">
        <v>73613</v>
      </c>
      <c r="F483" s="240" t="s">
        <v>1629</v>
      </c>
      <c r="G483" s="281" t="s">
        <v>2258</v>
      </c>
      <c r="H483" s="282">
        <v>500</v>
      </c>
      <c r="I483" s="270"/>
      <c r="J483" s="270"/>
      <c r="K483" s="271">
        <f>IF(H483="","",I483+J483)</f>
        <v>0</v>
      </c>
      <c r="L483" s="270">
        <f>IF(H483="","",H483*I483)</f>
        <v>0</v>
      </c>
      <c r="M483" s="270">
        <f>IF(H483="","",H483*J483)</f>
        <v>0</v>
      </c>
      <c r="N483" s="271">
        <f>IF(H483="","",H483*K483)</f>
        <v>0</v>
      </c>
      <c r="O483" s="270"/>
      <c r="P483" s="270" t="e">
        <f>IF(OR(E483="",G483=0),"",VLOOKUP(E483,#REF!,7,0)*H483)</f>
        <v>#REF!</v>
      </c>
      <c r="Q483" s="61"/>
      <c r="R483" s="63"/>
      <c r="S483" s="61"/>
    </row>
    <row r="484" spans="2:19" s="60" customFormat="1" ht="24" x14ac:dyDescent="0.2">
      <c r="B484" s="181"/>
      <c r="C484" s="180" t="s">
        <v>1867</v>
      </c>
      <c r="D484" s="214" t="s">
        <v>287</v>
      </c>
      <c r="E484" s="215" t="s">
        <v>2279</v>
      </c>
      <c r="F484" s="240" t="s">
        <v>1630</v>
      </c>
      <c r="G484" s="281" t="s">
        <v>2258</v>
      </c>
      <c r="H484" s="282">
        <v>100</v>
      </c>
      <c r="I484" s="270"/>
      <c r="J484" s="270"/>
      <c r="K484" s="271">
        <f>IF(H484="","",I484+J484)</f>
        <v>0</v>
      </c>
      <c r="L484" s="270">
        <f>IF(H484="","",H484*I484)</f>
        <v>0</v>
      </c>
      <c r="M484" s="270">
        <f>IF(H484="","",H484*J484)</f>
        <v>0</v>
      </c>
      <c r="N484" s="271">
        <f>IF(H484="","",H484*K484)</f>
        <v>0</v>
      </c>
      <c r="O484" s="270"/>
      <c r="P484" s="270" t="e">
        <f>IF(OR(E484="",G484=0),"",VLOOKUP(E484,#REF!,7,0)*H484)</f>
        <v>#REF!</v>
      </c>
      <c r="Q484" s="61"/>
      <c r="R484" s="63"/>
      <c r="S484" s="61"/>
    </row>
    <row r="485" spans="2:19" s="60" customFormat="1" ht="12" x14ac:dyDescent="0.2">
      <c r="B485" s="181"/>
      <c r="C485" s="180" t="s">
        <v>1867</v>
      </c>
      <c r="D485" s="214" t="s">
        <v>288</v>
      </c>
      <c r="E485" s="215" t="s">
        <v>2206</v>
      </c>
      <c r="F485" s="297" t="s">
        <v>1270</v>
      </c>
      <c r="G485" s="281" t="s">
        <v>2258</v>
      </c>
      <c r="H485" s="282">
        <v>1400</v>
      </c>
      <c r="I485" s="270"/>
      <c r="J485" s="270"/>
      <c r="K485" s="271">
        <f>IF(H485="","",I485+J485)</f>
        <v>0</v>
      </c>
      <c r="L485" s="270">
        <f>IF(H485="","",H485*I485)</f>
        <v>0</v>
      </c>
      <c r="M485" s="270">
        <f>IF(H485="","",H485*J485)</f>
        <v>0</v>
      </c>
      <c r="N485" s="271">
        <f>IF(H485="","",H485*K485)</f>
        <v>0</v>
      </c>
      <c r="O485" s="270"/>
      <c r="P485" s="270" t="e">
        <f>IF(OR(E485="",G485=0),"",VLOOKUP(E485,#REF!,7,0)*H485)</f>
        <v>#REF!</v>
      </c>
      <c r="Q485" s="61"/>
      <c r="R485" s="63"/>
      <c r="S485" s="61"/>
    </row>
    <row r="486" spans="2:19" s="60" customFormat="1" ht="12" x14ac:dyDescent="0.2">
      <c r="B486" s="181"/>
      <c r="C486" s="180" t="s">
        <v>1867</v>
      </c>
      <c r="D486" s="214" t="s">
        <v>289</v>
      </c>
      <c r="E486" s="215" t="s">
        <v>2208</v>
      </c>
      <c r="F486" s="297" t="s">
        <v>1296</v>
      </c>
      <c r="G486" s="281" t="s">
        <v>2258</v>
      </c>
      <c r="H486" s="282">
        <v>100</v>
      </c>
      <c r="I486" s="270"/>
      <c r="J486" s="270"/>
      <c r="K486" s="271">
        <f>IF(H486="","",I486+J486)</f>
        <v>0</v>
      </c>
      <c r="L486" s="270">
        <f>IF(H486="","",H486*I486)</f>
        <v>0</v>
      </c>
      <c r="M486" s="270">
        <f>IF(H486="","",H486*J486)</f>
        <v>0</v>
      </c>
      <c r="N486" s="271">
        <f>IF(H486="","",H486*K486)</f>
        <v>0</v>
      </c>
      <c r="O486" s="270"/>
      <c r="P486" s="270" t="e">
        <f>IF(OR(E486="",G486=0),"",VLOOKUP(E486,#REF!,7,0)*H486)</f>
        <v>#REF!</v>
      </c>
      <c r="Q486" s="61"/>
      <c r="R486" s="63"/>
      <c r="S486" s="61"/>
    </row>
    <row r="487" spans="2:19" s="60" customFormat="1" ht="12" x14ac:dyDescent="0.2">
      <c r="B487" s="181"/>
      <c r="C487" s="180"/>
      <c r="D487" s="214" t="s">
        <v>290</v>
      </c>
      <c r="E487" s="215"/>
      <c r="F487" s="277" t="s">
        <v>1297</v>
      </c>
      <c r="G487" s="281"/>
      <c r="H487" s="282"/>
      <c r="I487" s="257"/>
      <c r="J487" s="257"/>
      <c r="K487" s="257"/>
      <c r="L487" s="257"/>
      <c r="M487" s="257"/>
      <c r="N487" s="257"/>
      <c r="O487" s="258"/>
      <c r="P487" s="258"/>
      <c r="Q487" s="61"/>
      <c r="R487" s="63"/>
      <c r="S487" s="61"/>
    </row>
    <row r="488" spans="2:19" s="60" customFormat="1" ht="48" x14ac:dyDescent="0.2">
      <c r="B488" s="181"/>
      <c r="C488" s="180" t="s">
        <v>1867</v>
      </c>
      <c r="D488" s="214" t="s">
        <v>291</v>
      </c>
      <c r="E488" s="215" t="s">
        <v>2222</v>
      </c>
      <c r="F488" s="280" t="s">
        <v>1896</v>
      </c>
      <c r="G488" s="281" t="s">
        <v>2254</v>
      </c>
      <c r="H488" s="282">
        <v>1</v>
      </c>
      <c r="I488" s="270"/>
      <c r="J488" s="270"/>
      <c r="K488" s="271">
        <f t="shared" ref="K488:K498" si="172">IF(H488="","",I488+J488)</f>
        <v>0</v>
      </c>
      <c r="L488" s="270">
        <f t="shared" ref="L488:L498" si="173">IF(H488="","",H488*I488)</f>
        <v>0</v>
      </c>
      <c r="M488" s="270">
        <f t="shared" ref="M488:M498" si="174">IF(H488="","",H488*J488)</f>
        <v>0</v>
      </c>
      <c r="N488" s="271">
        <f t="shared" ref="N488:N498" si="175">IF(H488="","",H488*K488)</f>
        <v>0</v>
      </c>
      <c r="O488" s="270"/>
      <c r="P488" s="270" t="e">
        <f>IF(OR(E488="",G488=0),"",VLOOKUP(E488,#REF!,7,0)*H488)</f>
        <v>#REF!</v>
      </c>
      <c r="Q488" s="61"/>
      <c r="R488" s="63"/>
      <c r="S488" s="61"/>
    </row>
    <row r="489" spans="2:19" s="60" customFormat="1" ht="24" x14ac:dyDescent="0.2">
      <c r="B489" s="181"/>
      <c r="C489" s="180" t="s">
        <v>1867</v>
      </c>
      <c r="D489" s="214" t="s">
        <v>292</v>
      </c>
      <c r="E489" s="215" t="s">
        <v>2216</v>
      </c>
      <c r="F489" s="297" t="s">
        <v>1298</v>
      </c>
      <c r="G489" s="281" t="s">
        <v>2254</v>
      </c>
      <c r="H489" s="282">
        <v>1</v>
      </c>
      <c r="I489" s="270"/>
      <c r="J489" s="270"/>
      <c r="K489" s="271">
        <f t="shared" si="172"/>
        <v>0</v>
      </c>
      <c r="L489" s="270">
        <f t="shared" si="173"/>
        <v>0</v>
      </c>
      <c r="M489" s="270">
        <f t="shared" si="174"/>
        <v>0</v>
      </c>
      <c r="N489" s="271">
        <f t="shared" si="175"/>
        <v>0</v>
      </c>
      <c r="O489" s="270"/>
      <c r="P489" s="270" t="e">
        <f>IF(OR(E489="",G489=0),"",VLOOKUP(E489,#REF!,7,0)*H489)</f>
        <v>#REF!</v>
      </c>
      <c r="Q489" s="61"/>
      <c r="R489" s="63"/>
      <c r="S489" s="61"/>
    </row>
    <row r="490" spans="2:19" s="60" customFormat="1" ht="12" x14ac:dyDescent="0.2">
      <c r="B490" s="181"/>
      <c r="C490" s="180" t="s">
        <v>1867</v>
      </c>
      <c r="D490" s="214" t="s">
        <v>293</v>
      </c>
      <c r="E490" s="215" t="s">
        <v>2214</v>
      </c>
      <c r="F490" s="297" t="s">
        <v>1292</v>
      </c>
      <c r="G490" s="281" t="s">
        <v>2254</v>
      </c>
      <c r="H490" s="282">
        <v>5</v>
      </c>
      <c r="I490" s="270"/>
      <c r="J490" s="270"/>
      <c r="K490" s="271">
        <f t="shared" si="172"/>
        <v>0</v>
      </c>
      <c r="L490" s="270">
        <f t="shared" si="173"/>
        <v>0</v>
      </c>
      <c r="M490" s="270">
        <f t="shared" si="174"/>
        <v>0</v>
      </c>
      <c r="N490" s="271">
        <f t="shared" si="175"/>
        <v>0</v>
      </c>
      <c r="O490" s="270"/>
      <c r="P490" s="270" t="e">
        <f>IF(OR(E490="",G490=0),"",VLOOKUP(E490,#REF!,7,0)*H490)</f>
        <v>#REF!</v>
      </c>
      <c r="Q490" s="61"/>
      <c r="R490" s="63"/>
      <c r="S490" s="61"/>
    </row>
    <row r="491" spans="2:19" s="60" customFormat="1" ht="12" x14ac:dyDescent="0.2">
      <c r="B491" s="181"/>
      <c r="C491" s="180" t="s">
        <v>1867</v>
      </c>
      <c r="D491" s="214" t="s">
        <v>294</v>
      </c>
      <c r="E491" s="215" t="s">
        <v>2214</v>
      </c>
      <c r="F491" s="297" t="s">
        <v>1255</v>
      </c>
      <c r="G491" s="281" t="s">
        <v>2254</v>
      </c>
      <c r="H491" s="282">
        <v>1</v>
      </c>
      <c r="I491" s="270"/>
      <c r="J491" s="270"/>
      <c r="K491" s="271">
        <f t="shared" si="172"/>
        <v>0</v>
      </c>
      <c r="L491" s="270">
        <f t="shared" si="173"/>
        <v>0</v>
      </c>
      <c r="M491" s="270">
        <f t="shared" si="174"/>
        <v>0</v>
      </c>
      <c r="N491" s="271">
        <f t="shared" si="175"/>
        <v>0</v>
      </c>
      <c r="O491" s="270"/>
      <c r="P491" s="270" t="e">
        <f>IF(OR(E491="",G491=0),"",VLOOKUP(E491,#REF!,7,0)*H491)</f>
        <v>#REF!</v>
      </c>
      <c r="Q491" s="61"/>
      <c r="R491" s="63"/>
      <c r="S491" s="61"/>
    </row>
    <row r="492" spans="2:19" s="60" customFormat="1" ht="12" x14ac:dyDescent="0.2">
      <c r="B492" s="181"/>
      <c r="C492" s="180" t="s">
        <v>1867</v>
      </c>
      <c r="D492" s="214" t="s">
        <v>295</v>
      </c>
      <c r="E492" s="215" t="s">
        <v>2213</v>
      </c>
      <c r="F492" s="297" t="s">
        <v>1256</v>
      </c>
      <c r="G492" s="281" t="s">
        <v>2254</v>
      </c>
      <c r="H492" s="282">
        <v>10</v>
      </c>
      <c r="I492" s="270"/>
      <c r="J492" s="270"/>
      <c r="K492" s="271">
        <f t="shared" si="172"/>
        <v>0</v>
      </c>
      <c r="L492" s="270">
        <f t="shared" si="173"/>
        <v>0</v>
      </c>
      <c r="M492" s="270">
        <f t="shared" si="174"/>
        <v>0</v>
      </c>
      <c r="N492" s="271">
        <f t="shared" si="175"/>
        <v>0</v>
      </c>
      <c r="O492" s="270"/>
      <c r="P492" s="270" t="e">
        <f>IF(OR(E492="",G492=0),"",VLOOKUP(E492,#REF!,7,0)*H492)</f>
        <v>#REF!</v>
      </c>
      <c r="Q492" s="61"/>
      <c r="R492" s="63"/>
      <c r="S492" s="61"/>
    </row>
    <row r="493" spans="2:19" s="60" customFormat="1" ht="12" x14ac:dyDescent="0.2">
      <c r="B493" s="181"/>
      <c r="C493" s="180" t="s">
        <v>1867</v>
      </c>
      <c r="D493" s="214" t="s">
        <v>296</v>
      </c>
      <c r="E493" s="215" t="s">
        <v>2213</v>
      </c>
      <c r="F493" s="297" t="s">
        <v>1257</v>
      </c>
      <c r="G493" s="281" t="s">
        <v>2254</v>
      </c>
      <c r="H493" s="282">
        <v>3</v>
      </c>
      <c r="I493" s="270"/>
      <c r="J493" s="270"/>
      <c r="K493" s="271">
        <f t="shared" si="172"/>
        <v>0</v>
      </c>
      <c r="L493" s="270">
        <f t="shared" si="173"/>
        <v>0</v>
      </c>
      <c r="M493" s="270">
        <f t="shared" si="174"/>
        <v>0</v>
      </c>
      <c r="N493" s="271">
        <f t="shared" si="175"/>
        <v>0</v>
      </c>
      <c r="O493" s="270"/>
      <c r="P493" s="270" t="e">
        <f>IF(OR(E493="",G493=0),"",VLOOKUP(E493,#REF!,7,0)*H493)</f>
        <v>#REF!</v>
      </c>
      <c r="Q493" s="61"/>
      <c r="R493" s="63"/>
      <c r="S493" s="61"/>
    </row>
    <row r="494" spans="2:19" s="60" customFormat="1" ht="12" x14ac:dyDescent="0.2">
      <c r="B494" s="181"/>
      <c r="C494" s="180" t="s">
        <v>1766</v>
      </c>
      <c r="D494" s="214" t="s">
        <v>297</v>
      </c>
      <c r="E494" s="215">
        <v>90020</v>
      </c>
      <c r="F494" s="297" t="s">
        <v>1726</v>
      </c>
      <c r="G494" s="281" t="s">
        <v>2254</v>
      </c>
      <c r="H494" s="282">
        <v>2</v>
      </c>
      <c r="I494" s="270"/>
      <c r="J494" s="270"/>
      <c r="K494" s="257">
        <f t="shared" si="172"/>
        <v>0</v>
      </c>
      <c r="L494" s="257">
        <f t="shared" si="173"/>
        <v>0</v>
      </c>
      <c r="M494" s="257">
        <f t="shared" si="174"/>
        <v>0</v>
      </c>
      <c r="N494" s="257">
        <f t="shared" si="175"/>
        <v>0</v>
      </c>
      <c r="O494" s="258"/>
      <c r="P494" s="270" t="e">
        <f>IF(OR(E494="",G494=0),"",VLOOKUP(E494,#REF!,10,0)*H494)</f>
        <v>#REF!</v>
      </c>
      <c r="Q494" s="61"/>
      <c r="R494" s="63"/>
      <c r="S494" s="61"/>
    </row>
    <row r="495" spans="2:19" s="60" customFormat="1" ht="12" x14ac:dyDescent="0.2">
      <c r="B495" s="181"/>
      <c r="C495" s="180" t="s">
        <v>1766</v>
      </c>
      <c r="D495" s="214" t="s">
        <v>298</v>
      </c>
      <c r="E495" s="215">
        <v>90141</v>
      </c>
      <c r="F495" s="243" t="s">
        <v>1737</v>
      </c>
      <c r="G495" s="281" t="s">
        <v>2254</v>
      </c>
      <c r="H495" s="282">
        <v>3</v>
      </c>
      <c r="I495" s="270"/>
      <c r="J495" s="270"/>
      <c r="K495" s="257">
        <f t="shared" si="172"/>
        <v>0</v>
      </c>
      <c r="L495" s="257">
        <f t="shared" si="173"/>
        <v>0</v>
      </c>
      <c r="M495" s="257">
        <f t="shared" si="174"/>
        <v>0</v>
      </c>
      <c r="N495" s="257">
        <f t="shared" si="175"/>
        <v>0</v>
      </c>
      <c r="O495" s="258"/>
      <c r="P495" s="270" t="e">
        <f>IF(OR(E495="",G495=0),"",VLOOKUP(E495,#REF!,10,0)*H495)</f>
        <v>#REF!</v>
      </c>
      <c r="Q495" s="61"/>
      <c r="R495" s="63"/>
      <c r="S495" s="61"/>
    </row>
    <row r="496" spans="2:19" s="60" customFormat="1" ht="12" x14ac:dyDescent="0.2">
      <c r="B496" s="181"/>
      <c r="C496" s="180" t="s">
        <v>1766</v>
      </c>
      <c r="D496" s="214" t="s">
        <v>299</v>
      </c>
      <c r="E496" s="215">
        <v>90423</v>
      </c>
      <c r="F496" s="280" t="s">
        <v>7</v>
      </c>
      <c r="G496" s="281" t="s">
        <v>2258</v>
      </c>
      <c r="H496" s="282">
        <v>92</v>
      </c>
      <c r="I496" s="270"/>
      <c r="J496" s="270"/>
      <c r="K496" s="257">
        <f t="shared" si="172"/>
        <v>0</v>
      </c>
      <c r="L496" s="257">
        <f t="shared" si="173"/>
        <v>0</v>
      </c>
      <c r="M496" s="257">
        <f t="shared" si="174"/>
        <v>0</v>
      </c>
      <c r="N496" s="257">
        <f t="shared" si="175"/>
        <v>0</v>
      </c>
      <c r="O496" s="258"/>
      <c r="P496" s="270" t="e">
        <f>IF(OR(E496="",G496=0),"",VLOOKUP(E496,#REF!,10,0)*H496)</f>
        <v>#REF!</v>
      </c>
      <c r="Q496" s="61"/>
      <c r="R496" s="63"/>
      <c r="S496" s="61"/>
    </row>
    <row r="497" spans="2:19" s="60" customFormat="1" ht="12" x14ac:dyDescent="0.2">
      <c r="B497" s="181"/>
      <c r="C497" s="180" t="s">
        <v>1766</v>
      </c>
      <c r="D497" s="214" t="s">
        <v>300</v>
      </c>
      <c r="E497" s="215">
        <v>90452</v>
      </c>
      <c r="F497" s="280" t="s">
        <v>10</v>
      </c>
      <c r="G497" s="281" t="s">
        <v>2254</v>
      </c>
      <c r="H497" s="282">
        <v>4</v>
      </c>
      <c r="I497" s="270"/>
      <c r="J497" s="270"/>
      <c r="K497" s="257">
        <f t="shared" si="172"/>
        <v>0</v>
      </c>
      <c r="L497" s="257">
        <f t="shared" si="173"/>
        <v>0</v>
      </c>
      <c r="M497" s="257">
        <f t="shared" si="174"/>
        <v>0</v>
      </c>
      <c r="N497" s="257">
        <f t="shared" si="175"/>
        <v>0</v>
      </c>
      <c r="O497" s="258"/>
      <c r="P497" s="270" t="e">
        <f>IF(OR(E497="",G497=0),"",VLOOKUP(E497,#REF!,10,0)*H497)</f>
        <v>#REF!</v>
      </c>
      <c r="Q497" s="61"/>
      <c r="R497" s="63"/>
      <c r="S497" s="61"/>
    </row>
    <row r="498" spans="2:19" s="60" customFormat="1" ht="12" x14ac:dyDescent="0.2">
      <c r="B498" s="181"/>
      <c r="C498" s="180" t="s">
        <v>1766</v>
      </c>
      <c r="D498" s="214" t="s">
        <v>301</v>
      </c>
      <c r="E498" s="215">
        <v>90407</v>
      </c>
      <c r="F498" s="280" t="s">
        <v>1243</v>
      </c>
      <c r="G498" s="285" t="s">
        <v>2083</v>
      </c>
      <c r="H498" s="282">
        <v>4</v>
      </c>
      <c r="I498" s="270"/>
      <c r="J498" s="270"/>
      <c r="K498" s="257">
        <f t="shared" si="172"/>
        <v>0</v>
      </c>
      <c r="L498" s="257">
        <f t="shared" si="173"/>
        <v>0</v>
      </c>
      <c r="M498" s="257">
        <f t="shared" si="174"/>
        <v>0</v>
      </c>
      <c r="N498" s="257">
        <f t="shared" si="175"/>
        <v>0</v>
      </c>
      <c r="O498" s="258"/>
      <c r="P498" s="270" t="e">
        <f>IF(OR(E498="",G498=0),"",VLOOKUP(E498,#REF!,10,0)*H498)</f>
        <v>#REF!</v>
      </c>
      <c r="Q498" s="61"/>
      <c r="R498" s="63"/>
      <c r="S498" s="61"/>
    </row>
    <row r="499" spans="2:19" s="60" customFormat="1" ht="12" x14ac:dyDescent="0.2">
      <c r="B499" s="181"/>
      <c r="C499" s="180" t="s">
        <v>1867</v>
      </c>
      <c r="D499" s="214" t="s">
        <v>302</v>
      </c>
      <c r="E499" s="215">
        <v>83423</v>
      </c>
      <c r="F499" s="243" t="s">
        <v>1217</v>
      </c>
      <c r="G499" s="281" t="s">
        <v>2258</v>
      </c>
      <c r="H499" s="282">
        <v>184</v>
      </c>
      <c r="I499" s="270"/>
      <c r="J499" s="270"/>
      <c r="K499" s="271">
        <f>IF(H499="","",I499+J499)</f>
        <v>0</v>
      </c>
      <c r="L499" s="270">
        <f>IF(H499="","",H499*I499)</f>
        <v>0</v>
      </c>
      <c r="M499" s="270">
        <f>IF(H499="","",H499*J499)</f>
        <v>0</v>
      </c>
      <c r="N499" s="271">
        <f>IF(H499="","",H499*K499)</f>
        <v>0</v>
      </c>
      <c r="O499" s="270"/>
      <c r="P499" s="270" t="e">
        <f>IF(OR(E499="",G499=0),"",VLOOKUP(E499,#REF!,7,0)*H499)</f>
        <v>#REF!</v>
      </c>
      <c r="Q499" s="61"/>
      <c r="R499" s="63"/>
      <c r="S499" s="61"/>
    </row>
    <row r="500" spans="2:19" s="60" customFormat="1" ht="12" x14ac:dyDescent="0.2">
      <c r="B500" s="181"/>
      <c r="C500" s="180" t="s">
        <v>1867</v>
      </c>
      <c r="D500" s="214" t="s">
        <v>303</v>
      </c>
      <c r="E500" s="215">
        <v>83420</v>
      </c>
      <c r="F500" s="243" t="s">
        <v>1218</v>
      </c>
      <c r="G500" s="281" t="s">
        <v>2258</v>
      </c>
      <c r="H500" s="282">
        <v>46</v>
      </c>
      <c r="I500" s="270"/>
      <c r="J500" s="270"/>
      <c r="K500" s="271">
        <f>IF(H500="","",I500+J500)</f>
        <v>0</v>
      </c>
      <c r="L500" s="270">
        <f>IF(H500="","",H500*I500)</f>
        <v>0</v>
      </c>
      <c r="M500" s="270">
        <f>IF(H500="","",H500*J500)</f>
        <v>0</v>
      </c>
      <c r="N500" s="271">
        <f>IF(H500="","",H500*K500)</f>
        <v>0</v>
      </c>
      <c r="O500" s="270"/>
      <c r="P500" s="270" t="e">
        <f>IF(OR(E500="",G500=0),"",VLOOKUP(E500,#REF!,7,0)*H500)</f>
        <v>#REF!</v>
      </c>
      <c r="Q500" s="61"/>
      <c r="R500" s="63"/>
      <c r="S500" s="61"/>
    </row>
    <row r="501" spans="2:19" s="60" customFormat="1" ht="12" x14ac:dyDescent="0.2">
      <c r="B501" s="181"/>
      <c r="C501" s="180"/>
      <c r="D501" s="214" t="s">
        <v>304</v>
      </c>
      <c r="E501" s="215"/>
      <c r="F501" s="277" t="s">
        <v>1299</v>
      </c>
      <c r="G501" s="281"/>
      <c r="H501" s="282"/>
      <c r="I501" s="257"/>
      <c r="J501" s="257"/>
      <c r="K501" s="257"/>
      <c r="L501" s="257"/>
      <c r="M501" s="257"/>
      <c r="N501" s="257"/>
      <c r="O501" s="258"/>
      <c r="P501" s="258"/>
      <c r="Q501" s="61"/>
      <c r="R501" s="63"/>
      <c r="S501" s="61"/>
    </row>
    <row r="502" spans="2:19" s="60" customFormat="1" ht="96" x14ac:dyDescent="0.2">
      <c r="B502" s="181"/>
      <c r="C502" s="180" t="s">
        <v>1766</v>
      </c>
      <c r="D502" s="214" t="s">
        <v>305</v>
      </c>
      <c r="E502" s="215">
        <v>90436</v>
      </c>
      <c r="F502" s="297" t="s">
        <v>1259</v>
      </c>
      <c r="G502" s="281" t="s">
        <v>2254</v>
      </c>
      <c r="H502" s="282">
        <v>38</v>
      </c>
      <c r="I502" s="270"/>
      <c r="J502" s="270"/>
      <c r="K502" s="257">
        <f t="shared" ref="K502:K515" si="176">IF(H502="","",I502+J502)</f>
        <v>0</v>
      </c>
      <c r="L502" s="257">
        <f t="shared" ref="L502:L515" si="177">IF(H502="","",H502*I502)</f>
        <v>0</v>
      </c>
      <c r="M502" s="257">
        <f t="shared" ref="M502:M515" si="178">IF(H502="","",H502*J502)</f>
        <v>0</v>
      </c>
      <c r="N502" s="257">
        <f t="shared" ref="N502:N515" si="179">IF(H502="","",H502*K502)</f>
        <v>0</v>
      </c>
      <c r="O502" s="258"/>
      <c r="P502" s="270" t="e">
        <f>IF(OR(E502="",G502=0),"",VLOOKUP(E502,#REF!,10,0)*H502)</f>
        <v>#REF!</v>
      </c>
      <c r="Q502" s="61"/>
      <c r="R502" s="63"/>
      <c r="S502" s="61"/>
    </row>
    <row r="503" spans="2:19" s="60" customFormat="1" ht="96" x14ac:dyDescent="0.2">
      <c r="B503" s="181"/>
      <c r="C503" s="180" t="s">
        <v>1766</v>
      </c>
      <c r="D503" s="214" t="s">
        <v>306</v>
      </c>
      <c r="E503" s="215">
        <v>90437</v>
      </c>
      <c r="F503" s="297" t="s">
        <v>1260</v>
      </c>
      <c r="G503" s="281" t="s">
        <v>2083</v>
      </c>
      <c r="H503" s="282">
        <v>3</v>
      </c>
      <c r="I503" s="270"/>
      <c r="J503" s="270"/>
      <c r="K503" s="257">
        <f t="shared" si="176"/>
        <v>0</v>
      </c>
      <c r="L503" s="257">
        <f t="shared" si="177"/>
        <v>0</v>
      </c>
      <c r="M503" s="257">
        <f t="shared" si="178"/>
        <v>0</v>
      </c>
      <c r="N503" s="257">
        <f t="shared" si="179"/>
        <v>0</v>
      </c>
      <c r="O503" s="258"/>
      <c r="P503" s="270" t="e">
        <f>IF(OR(E503="",G503=0),"",VLOOKUP(E503,#REF!,10,0)*H503)</f>
        <v>#REF!</v>
      </c>
      <c r="Q503" s="61"/>
      <c r="R503" s="63"/>
      <c r="S503" s="61"/>
    </row>
    <row r="504" spans="2:19" s="60" customFormat="1" ht="48" x14ac:dyDescent="0.2">
      <c r="B504" s="181"/>
      <c r="C504" s="180" t="s">
        <v>1766</v>
      </c>
      <c r="D504" s="214" t="s">
        <v>307</v>
      </c>
      <c r="E504" s="215">
        <v>90435</v>
      </c>
      <c r="F504" s="297" t="s">
        <v>1261</v>
      </c>
      <c r="G504" s="281" t="s">
        <v>2254</v>
      </c>
      <c r="H504" s="282">
        <v>11</v>
      </c>
      <c r="I504" s="270"/>
      <c r="J504" s="270"/>
      <c r="K504" s="257">
        <f t="shared" si="176"/>
        <v>0</v>
      </c>
      <c r="L504" s="257">
        <f t="shared" si="177"/>
        <v>0</v>
      </c>
      <c r="M504" s="257">
        <f t="shared" si="178"/>
        <v>0</v>
      </c>
      <c r="N504" s="257">
        <f t="shared" si="179"/>
        <v>0</v>
      </c>
      <c r="O504" s="258"/>
      <c r="P504" s="270" t="e">
        <f>IF(OR(E504="",G504=0),"",VLOOKUP(E504,#REF!,10,0)*H504)</f>
        <v>#REF!</v>
      </c>
      <c r="Q504" s="61"/>
      <c r="R504" s="63"/>
      <c r="S504" s="61"/>
    </row>
    <row r="505" spans="2:19" s="60" customFormat="1" ht="12" x14ac:dyDescent="0.2">
      <c r="B505" s="181"/>
      <c r="C505" s="180" t="s">
        <v>1867</v>
      </c>
      <c r="D505" s="214" t="s">
        <v>308</v>
      </c>
      <c r="E505" s="215" t="s">
        <v>2225</v>
      </c>
      <c r="F505" s="298" t="s">
        <v>1262</v>
      </c>
      <c r="G505" s="292" t="s">
        <v>2254</v>
      </c>
      <c r="H505" s="291">
        <v>1</v>
      </c>
      <c r="I505" s="270"/>
      <c r="J505" s="270"/>
      <c r="K505" s="271">
        <f t="shared" si="176"/>
        <v>0</v>
      </c>
      <c r="L505" s="270">
        <f t="shared" si="177"/>
        <v>0</v>
      </c>
      <c r="M505" s="270">
        <f t="shared" si="178"/>
        <v>0</v>
      </c>
      <c r="N505" s="271">
        <f t="shared" si="179"/>
        <v>0</v>
      </c>
      <c r="O505" s="270"/>
      <c r="P505" s="270" t="e">
        <f>IF(OR(E505="",G505=0),"",VLOOKUP(E505,#REF!,7,0)*H505)</f>
        <v>#REF!</v>
      </c>
      <c r="Q505" s="61"/>
      <c r="R505" s="63"/>
      <c r="S505" s="61"/>
    </row>
    <row r="506" spans="2:19" s="60" customFormat="1" ht="12" x14ac:dyDescent="0.2">
      <c r="B506" s="181"/>
      <c r="C506" s="180" t="s">
        <v>1766</v>
      </c>
      <c r="D506" s="214" t="s">
        <v>309</v>
      </c>
      <c r="E506" s="215">
        <v>90539</v>
      </c>
      <c r="F506" s="297" t="s">
        <v>1820</v>
      </c>
      <c r="G506" s="281" t="s">
        <v>2254</v>
      </c>
      <c r="H506" s="282">
        <v>5</v>
      </c>
      <c r="I506" s="270"/>
      <c r="J506" s="270"/>
      <c r="K506" s="257">
        <f t="shared" si="176"/>
        <v>0</v>
      </c>
      <c r="L506" s="257">
        <f t="shared" si="177"/>
        <v>0</v>
      </c>
      <c r="M506" s="257">
        <f t="shared" si="178"/>
        <v>0</v>
      </c>
      <c r="N506" s="257">
        <f t="shared" si="179"/>
        <v>0</v>
      </c>
      <c r="O506" s="258"/>
      <c r="P506" s="270" t="e">
        <f>IF(OR(E506="",G506=0),"",VLOOKUP(E506,#REF!,10,0)*H506)</f>
        <v>#REF!</v>
      </c>
      <c r="Q506" s="61"/>
      <c r="R506" s="63"/>
      <c r="S506" s="61"/>
    </row>
    <row r="507" spans="2:19" s="60" customFormat="1" ht="12" x14ac:dyDescent="0.2">
      <c r="B507" s="181"/>
      <c r="C507" s="180" t="s">
        <v>1766</v>
      </c>
      <c r="D507" s="214" t="s">
        <v>310</v>
      </c>
      <c r="E507" s="215">
        <v>90428</v>
      </c>
      <c r="F507" s="297" t="s">
        <v>1263</v>
      </c>
      <c r="G507" s="281" t="s">
        <v>2254</v>
      </c>
      <c r="H507" s="282">
        <v>11</v>
      </c>
      <c r="I507" s="270"/>
      <c r="J507" s="270"/>
      <c r="K507" s="257">
        <f t="shared" si="176"/>
        <v>0</v>
      </c>
      <c r="L507" s="257">
        <f t="shared" si="177"/>
        <v>0</v>
      </c>
      <c r="M507" s="257">
        <f t="shared" si="178"/>
        <v>0</v>
      </c>
      <c r="N507" s="257">
        <f t="shared" si="179"/>
        <v>0</v>
      </c>
      <c r="O507" s="258"/>
      <c r="P507" s="270" t="e">
        <f>IF(OR(E507="",G507=0),"",VLOOKUP(E507,#REF!,10,0)*H507)</f>
        <v>#REF!</v>
      </c>
      <c r="Q507" s="61"/>
      <c r="R507" s="63"/>
      <c r="S507" s="61"/>
    </row>
    <row r="508" spans="2:19" s="60" customFormat="1" ht="12" x14ac:dyDescent="0.2">
      <c r="B508" s="181"/>
      <c r="C508" s="180" t="s">
        <v>1766</v>
      </c>
      <c r="D508" s="214" t="s">
        <v>311</v>
      </c>
      <c r="E508" s="215">
        <v>90429</v>
      </c>
      <c r="F508" s="297" t="s">
        <v>1823</v>
      </c>
      <c r="G508" s="281" t="s">
        <v>2254</v>
      </c>
      <c r="H508" s="282">
        <v>4</v>
      </c>
      <c r="I508" s="270"/>
      <c r="J508" s="270"/>
      <c r="K508" s="257">
        <f t="shared" si="176"/>
        <v>0</v>
      </c>
      <c r="L508" s="257">
        <f t="shared" si="177"/>
        <v>0</v>
      </c>
      <c r="M508" s="257">
        <f t="shared" si="178"/>
        <v>0</v>
      </c>
      <c r="N508" s="257">
        <f t="shared" si="179"/>
        <v>0</v>
      </c>
      <c r="O508" s="258"/>
      <c r="P508" s="270" t="e">
        <f>IF(OR(E508="",G508=0),"",VLOOKUP(E508,#REF!,10,0)*H508)</f>
        <v>#REF!</v>
      </c>
      <c r="Q508" s="61"/>
      <c r="R508" s="63"/>
      <c r="S508" s="61"/>
    </row>
    <row r="509" spans="2:19" s="60" customFormat="1" ht="12" x14ac:dyDescent="0.2">
      <c r="B509" s="181"/>
      <c r="C509" s="180" t="s">
        <v>1766</v>
      </c>
      <c r="D509" s="214" t="s">
        <v>312</v>
      </c>
      <c r="E509" s="215">
        <v>90427</v>
      </c>
      <c r="F509" s="297" t="s">
        <v>1267</v>
      </c>
      <c r="G509" s="281" t="s">
        <v>2254</v>
      </c>
      <c r="H509" s="282">
        <v>1</v>
      </c>
      <c r="I509" s="270"/>
      <c r="J509" s="270"/>
      <c r="K509" s="257">
        <f t="shared" si="176"/>
        <v>0</v>
      </c>
      <c r="L509" s="257">
        <f t="shared" si="177"/>
        <v>0</v>
      </c>
      <c r="M509" s="257">
        <f t="shared" si="178"/>
        <v>0</v>
      </c>
      <c r="N509" s="257">
        <f t="shared" si="179"/>
        <v>0</v>
      </c>
      <c r="O509" s="258"/>
      <c r="P509" s="270" t="e">
        <f>IF(OR(E509="",G509=0),"",VLOOKUP(E509,#REF!,10,0)*H509)</f>
        <v>#REF!</v>
      </c>
      <c r="Q509" s="61"/>
      <c r="R509" s="63"/>
      <c r="S509" s="61"/>
    </row>
    <row r="510" spans="2:19" s="60" customFormat="1" ht="12" x14ac:dyDescent="0.2">
      <c r="B510" s="181"/>
      <c r="C510" s="180" t="s">
        <v>1867</v>
      </c>
      <c r="D510" s="214" t="s">
        <v>313</v>
      </c>
      <c r="E510" s="215">
        <v>83466</v>
      </c>
      <c r="F510" s="297" t="s">
        <v>1657</v>
      </c>
      <c r="G510" s="281" t="s">
        <v>2254</v>
      </c>
      <c r="H510" s="282">
        <v>10</v>
      </c>
      <c r="I510" s="270"/>
      <c r="J510" s="270"/>
      <c r="K510" s="271">
        <f t="shared" si="176"/>
        <v>0</v>
      </c>
      <c r="L510" s="270">
        <f t="shared" si="177"/>
        <v>0</v>
      </c>
      <c r="M510" s="270">
        <f t="shared" si="178"/>
        <v>0</v>
      </c>
      <c r="N510" s="271">
        <f t="shared" si="179"/>
        <v>0</v>
      </c>
      <c r="O510" s="270"/>
      <c r="P510" s="270" t="e">
        <f>IF(OR(E510="",G510=0),"",VLOOKUP(E510,#REF!,7,0)*H510)</f>
        <v>#REF!</v>
      </c>
      <c r="Q510" s="61"/>
      <c r="R510" s="63"/>
      <c r="S510" s="61"/>
    </row>
    <row r="511" spans="2:19" s="60" customFormat="1" ht="12" x14ac:dyDescent="0.2">
      <c r="B511" s="181"/>
      <c r="C511" s="180" t="s">
        <v>1766</v>
      </c>
      <c r="D511" s="214" t="s">
        <v>314</v>
      </c>
      <c r="E511" s="215">
        <v>90430</v>
      </c>
      <c r="F511" s="297" t="s">
        <v>1658</v>
      </c>
      <c r="G511" s="281" t="s">
        <v>2254</v>
      </c>
      <c r="H511" s="282">
        <v>1</v>
      </c>
      <c r="I511" s="270"/>
      <c r="J511" s="270"/>
      <c r="K511" s="257">
        <f t="shared" si="176"/>
        <v>0</v>
      </c>
      <c r="L511" s="257">
        <f t="shared" si="177"/>
        <v>0</v>
      </c>
      <c r="M511" s="257">
        <f t="shared" si="178"/>
        <v>0</v>
      </c>
      <c r="N511" s="257">
        <f t="shared" si="179"/>
        <v>0</v>
      </c>
      <c r="O511" s="258"/>
      <c r="P511" s="270" t="e">
        <f>IF(OR(E511="",G511=0),"",VLOOKUP(E511,#REF!,10,0)*H511)</f>
        <v>#REF!</v>
      </c>
      <c r="Q511" s="61"/>
      <c r="R511" s="63"/>
      <c r="S511" s="61"/>
    </row>
    <row r="512" spans="2:19" s="60" customFormat="1" ht="12" x14ac:dyDescent="0.2">
      <c r="B512" s="181"/>
      <c r="C512" s="180" t="s">
        <v>1766</v>
      </c>
      <c r="D512" s="214" t="s">
        <v>315</v>
      </c>
      <c r="E512" s="215">
        <v>90434</v>
      </c>
      <c r="F512" s="297" t="s">
        <v>1287</v>
      </c>
      <c r="G512" s="281" t="s">
        <v>2254</v>
      </c>
      <c r="H512" s="282">
        <v>1</v>
      </c>
      <c r="I512" s="270"/>
      <c r="J512" s="270"/>
      <c r="K512" s="257">
        <f t="shared" si="176"/>
        <v>0</v>
      </c>
      <c r="L512" s="257">
        <f t="shared" si="177"/>
        <v>0</v>
      </c>
      <c r="M512" s="257">
        <f t="shared" si="178"/>
        <v>0</v>
      </c>
      <c r="N512" s="257">
        <f t="shared" si="179"/>
        <v>0</v>
      </c>
      <c r="O512" s="258"/>
      <c r="P512" s="270" t="e">
        <f>IF(OR(E512="",G512=0),"",VLOOKUP(E512,#REF!,10,0)*H512)</f>
        <v>#REF!</v>
      </c>
      <c r="Q512" s="61"/>
      <c r="R512" s="63"/>
      <c r="S512" s="61"/>
    </row>
    <row r="513" spans="2:19" s="60" customFormat="1" ht="12" x14ac:dyDescent="0.2">
      <c r="B513" s="181"/>
      <c r="C513" s="180" t="s">
        <v>1867</v>
      </c>
      <c r="D513" s="214" t="s">
        <v>316</v>
      </c>
      <c r="E513" s="215">
        <v>72334</v>
      </c>
      <c r="F513" s="297" t="s">
        <v>1265</v>
      </c>
      <c r="G513" s="281" t="s">
        <v>2254</v>
      </c>
      <c r="H513" s="282">
        <v>1</v>
      </c>
      <c r="I513" s="270"/>
      <c r="J513" s="270"/>
      <c r="K513" s="271">
        <f t="shared" si="176"/>
        <v>0</v>
      </c>
      <c r="L513" s="270">
        <f t="shared" si="177"/>
        <v>0</v>
      </c>
      <c r="M513" s="270">
        <f t="shared" si="178"/>
        <v>0</v>
      </c>
      <c r="N513" s="271">
        <f t="shared" si="179"/>
        <v>0</v>
      </c>
      <c r="O513" s="270"/>
      <c r="P513" s="270" t="e">
        <f>IF(OR(E513="",G513=0),"",VLOOKUP(E513,#REF!,7,0)*H513)</f>
        <v>#REF!</v>
      </c>
      <c r="Q513" s="61"/>
      <c r="R513" s="63"/>
      <c r="S513" s="61"/>
    </row>
    <row r="514" spans="2:19" s="60" customFormat="1" ht="12" x14ac:dyDescent="0.2">
      <c r="B514" s="181"/>
      <c r="C514" s="180" t="s">
        <v>1867</v>
      </c>
      <c r="D514" s="214" t="s">
        <v>317</v>
      </c>
      <c r="E514" s="215">
        <v>83566</v>
      </c>
      <c r="F514" s="297" t="s">
        <v>1661</v>
      </c>
      <c r="G514" s="281" t="s">
        <v>2254</v>
      </c>
      <c r="H514" s="282">
        <v>61</v>
      </c>
      <c r="I514" s="270"/>
      <c r="J514" s="270"/>
      <c r="K514" s="271">
        <f t="shared" si="176"/>
        <v>0</v>
      </c>
      <c r="L514" s="270">
        <f t="shared" si="177"/>
        <v>0</v>
      </c>
      <c r="M514" s="270">
        <f t="shared" si="178"/>
        <v>0</v>
      </c>
      <c r="N514" s="271">
        <f t="shared" si="179"/>
        <v>0</v>
      </c>
      <c r="O514" s="270"/>
      <c r="P514" s="270" t="e">
        <f>IF(OR(E514="",G514=0),"",VLOOKUP(E514,#REF!,7,0)*H514)</f>
        <v>#REF!</v>
      </c>
      <c r="Q514" s="61"/>
      <c r="R514" s="63"/>
      <c r="S514" s="61"/>
    </row>
    <row r="515" spans="2:19" s="60" customFormat="1" ht="12" x14ac:dyDescent="0.2">
      <c r="B515" s="181"/>
      <c r="C515" s="180" t="s">
        <v>1766</v>
      </c>
      <c r="D515" s="214" t="s">
        <v>318</v>
      </c>
      <c r="E515" s="215">
        <v>90450</v>
      </c>
      <c r="F515" s="297" t="s">
        <v>1662</v>
      </c>
      <c r="G515" s="281" t="s">
        <v>2254</v>
      </c>
      <c r="H515" s="282">
        <v>9</v>
      </c>
      <c r="I515" s="270"/>
      <c r="J515" s="270"/>
      <c r="K515" s="257">
        <f t="shared" si="176"/>
        <v>0</v>
      </c>
      <c r="L515" s="257">
        <f t="shared" si="177"/>
        <v>0</v>
      </c>
      <c r="M515" s="257">
        <f t="shared" si="178"/>
        <v>0</v>
      </c>
      <c r="N515" s="257">
        <f t="shared" si="179"/>
        <v>0</v>
      </c>
      <c r="O515" s="258"/>
      <c r="P515" s="270" t="e">
        <f>IF(OR(E515="",G515=0),"",VLOOKUP(E515,#REF!,10,0)*H515)</f>
        <v>#REF!</v>
      </c>
      <c r="Q515" s="61"/>
      <c r="R515" s="63"/>
      <c r="S515" s="61"/>
    </row>
    <row r="516" spans="2:19" s="60" customFormat="1" ht="12" x14ac:dyDescent="0.2">
      <c r="B516" s="181"/>
      <c r="C516" s="180" t="s">
        <v>1867</v>
      </c>
      <c r="D516" s="214" t="s">
        <v>319</v>
      </c>
      <c r="E516" s="215">
        <v>83566</v>
      </c>
      <c r="F516" s="297" t="s">
        <v>1279</v>
      </c>
      <c r="G516" s="281" t="s">
        <v>2254</v>
      </c>
      <c r="H516" s="282">
        <v>6</v>
      </c>
      <c r="I516" s="270"/>
      <c r="J516" s="270"/>
      <c r="K516" s="271">
        <f t="shared" ref="K516:K521" si="180">IF(H516="","",I516+J516)</f>
        <v>0</v>
      </c>
      <c r="L516" s="270">
        <f t="shared" ref="L516:L521" si="181">IF(H516="","",H516*I516)</f>
        <v>0</v>
      </c>
      <c r="M516" s="270">
        <f t="shared" ref="M516:M521" si="182">IF(H516="","",H516*J516)</f>
        <v>0</v>
      </c>
      <c r="N516" s="271">
        <f t="shared" ref="N516:N521" si="183">IF(H516="","",H516*K516)</f>
        <v>0</v>
      </c>
      <c r="O516" s="270"/>
      <c r="P516" s="270" t="e">
        <f>IF(OR(E516="",G516=0),"",VLOOKUP(E516,#REF!,7,0)*H516)</f>
        <v>#REF!</v>
      </c>
      <c r="Q516" s="61"/>
      <c r="R516" s="63"/>
      <c r="S516" s="61"/>
    </row>
    <row r="517" spans="2:19" s="60" customFormat="1" ht="24" x14ac:dyDescent="0.2">
      <c r="B517" s="181"/>
      <c r="C517" s="180" t="s">
        <v>1766</v>
      </c>
      <c r="D517" s="214" t="s">
        <v>320</v>
      </c>
      <c r="E517" s="215">
        <v>90443</v>
      </c>
      <c r="F517" s="284" t="s">
        <v>1659</v>
      </c>
      <c r="G517" s="292" t="s">
        <v>2254</v>
      </c>
      <c r="H517" s="291">
        <v>4</v>
      </c>
      <c r="I517" s="270"/>
      <c r="J517" s="270"/>
      <c r="K517" s="257">
        <f t="shared" si="180"/>
        <v>0</v>
      </c>
      <c r="L517" s="257">
        <f t="shared" si="181"/>
        <v>0</v>
      </c>
      <c r="M517" s="257">
        <f t="shared" si="182"/>
        <v>0</v>
      </c>
      <c r="N517" s="257">
        <f t="shared" si="183"/>
        <v>0</v>
      </c>
      <c r="O517" s="258"/>
      <c r="P517" s="270" t="e">
        <f>IF(OR(E517="",G517=0),"",VLOOKUP(E517,#REF!,10,0)*H517)</f>
        <v>#REF!</v>
      </c>
      <c r="Q517" s="61"/>
      <c r="R517" s="63"/>
      <c r="S517" s="61"/>
    </row>
    <row r="518" spans="2:19" s="60" customFormat="1" ht="24" x14ac:dyDescent="0.2">
      <c r="B518" s="181"/>
      <c r="C518" s="180" t="s">
        <v>1867</v>
      </c>
      <c r="D518" s="214" t="s">
        <v>321</v>
      </c>
      <c r="E518" s="215">
        <v>83387</v>
      </c>
      <c r="F518" s="240" t="s">
        <v>1627</v>
      </c>
      <c r="G518" s="281" t="s">
        <v>2254</v>
      </c>
      <c r="H518" s="282">
        <v>100</v>
      </c>
      <c r="I518" s="270"/>
      <c r="J518" s="270"/>
      <c r="K518" s="271">
        <f t="shared" si="180"/>
        <v>0</v>
      </c>
      <c r="L518" s="270">
        <f t="shared" si="181"/>
        <v>0</v>
      </c>
      <c r="M518" s="270">
        <f t="shared" si="182"/>
        <v>0</v>
      </c>
      <c r="N518" s="271">
        <f t="shared" si="183"/>
        <v>0</v>
      </c>
      <c r="O518" s="270"/>
      <c r="P518" s="270" t="e">
        <f>IF(OR(E518="",G518=0),"",VLOOKUP(E518,#REF!,7,0)*H518)</f>
        <v>#REF!</v>
      </c>
      <c r="Q518" s="61"/>
      <c r="R518" s="63"/>
      <c r="S518" s="61"/>
    </row>
    <row r="519" spans="2:19" s="60" customFormat="1" ht="12" x14ac:dyDescent="0.2">
      <c r="B519" s="181"/>
      <c r="C519" s="180" t="s">
        <v>1867</v>
      </c>
      <c r="D519" s="214" t="s">
        <v>322</v>
      </c>
      <c r="E519" s="215">
        <v>83386</v>
      </c>
      <c r="F519" s="243" t="s">
        <v>1268</v>
      </c>
      <c r="G519" s="281" t="s">
        <v>2254</v>
      </c>
      <c r="H519" s="282">
        <v>9</v>
      </c>
      <c r="I519" s="270"/>
      <c r="J519" s="270"/>
      <c r="K519" s="271">
        <f t="shared" si="180"/>
        <v>0</v>
      </c>
      <c r="L519" s="270">
        <f t="shared" si="181"/>
        <v>0</v>
      </c>
      <c r="M519" s="270">
        <f t="shared" si="182"/>
        <v>0</v>
      </c>
      <c r="N519" s="271">
        <f t="shared" si="183"/>
        <v>0</v>
      </c>
      <c r="O519" s="270"/>
      <c r="P519" s="270" t="e">
        <f>IF(OR(E519="",G519=0),"",VLOOKUP(E519,#REF!,7,0)*H519)</f>
        <v>#REF!</v>
      </c>
      <c r="Q519" s="61"/>
      <c r="R519" s="63"/>
      <c r="S519" s="61"/>
    </row>
    <row r="520" spans="2:19" s="60" customFormat="1" ht="24" x14ac:dyDescent="0.2">
      <c r="B520" s="181"/>
      <c r="C520" s="180" t="s">
        <v>1766</v>
      </c>
      <c r="D520" s="214" t="s">
        <v>323</v>
      </c>
      <c r="E520" s="215">
        <v>90146</v>
      </c>
      <c r="F520" s="240" t="s">
        <v>1631</v>
      </c>
      <c r="G520" s="293" t="s">
        <v>2258</v>
      </c>
      <c r="H520" s="282">
        <v>126</v>
      </c>
      <c r="I520" s="270"/>
      <c r="J520" s="270"/>
      <c r="K520" s="257">
        <f t="shared" si="180"/>
        <v>0</v>
      </c>
      <c r="L520" s="257">
        <f t="shared" si="181"/>
        <v>0</v>
      </c>
      <c r="M520" s="257">
        <f t="shared" si="182"/>
        <v>0</v>
      </c>
      <c r="N520" s="257">
        <f t="shared" si="183"/>
        <v>0</v>
      </c>
      <c r="O520" s="258"/>
      <c r="P520" s="270" t="e">
        <f>IF(OR(E520="",G520=0),"",VLOOKUP(E520,#REF!,10,0)*H520)</f>
        <v>#REF!</v>
      </c>
      <c r="Q520" s="61"/>
      <c r="R520" s="63"/>
      <c r="S520" s="61"/>
    </row>
    <row r="521" spans="2:19" s="60" customFormat="1" ht="24" x14ac:dyDescent="0.2">
      <c r="B521" s="181"/>
      <c r="C521" s="180" t="s">
        <v>1766</v>
      </c>
      <c r="D521" s="214" t="s">
        <v>324</v>
      </c>
      <c r="E521" s="215">
        <v>90129</v>
      </c>
      <c r="F521" s="232" t="s">
        <v>1455</v>
      </c>
      <c r="G521" s="281" t="s">
        <v>2254</v>
      </c>
      <c r="H521" s="282">
        <v>9</v>
      </c>
      <c r="I521" s="270"/>
      <c r="J521" s="270"/>
      <c r="K521" s="257">
        <f t="shared" si="180"/>
        <v>0</v>
      </c>
      <c r="L521" s="257">
        <f t="shared" si="181"/>
        <v>0</v>
      </c>
      <c r="M521" s="257">
        <f t="shared" si="182"/>
        <v>0</v>
      </c>
      <c r="N521" s="257">
        <f t="shared" si="183"/>
        <v>0</v>
      </c>
      <c r="O521" s="258"/>
      <c r="P521" s="270" t="e">
        <f>IF(OR(E521="",G521=0),"",VLOOKUP(E521,#REF!,10,0)*H521)</f>
        <v>#REF!</v>
      </c>
      <c r="Q521" s="61"/>
      <c r="R521" s="63"/>
      <c r="S521" s="61"/>
    </row>
    <row r="522" spans="2:19" s="60" customFormat="1" ht="24" x14ac:dyDescent="0.2">
      <c r="B522" s="181"/>
      <c r="C522" s="180" t="s">
        <v>1867</v>
      </c>
      <c r="D522" s="214" t="s">
        <v>325</v>
      </c>
      <c r="E522" s="215">
        <v>73613</v>
      </c>
      <c r="F522" s="240" t="s">
        <v>1629</v>
      </c>
      <c r="G522" s="281" t="s">
        <v>2258</v>
      </c>
      <c r="H522" s="282">
        <v>500</v>
      </c>
      <c r="I522" s="270"/>
      <c r="J522" s="270"/>
      <c r="K522" s="271">
        <f>IF(H522="","",I522+J522)</f>
        <v>0</v>
      </c>
      <c r="L522" s="270">
        <f>IF(H522="","",H522*I522)</f>
        <v>0</v>
      </c>
      <c r="M522" s="270">
        <f>IF(H522="","",H522*J522)</f>
        <v>0</v>
      </c>
      <c r="N522" s="271">
        <f>IF(H522="","",H522*K522)</f>
        <v>0</v>
      </c>
      <c r="O522" s="270"/>
      <c r="P522" s="270" t="e">
        <f>IF(OR(E522="",G522=0),"",VLOOKUP(E522,#REF!,7,0)*H522)</f>
        <v>#REF!</v>
      </c>
      <c r="Q522" s="61"/>
      <c r="R522" s="63"/>
      <c r="S522" s="61"/>
    </row>
    <row r="523" spans="2:19" s="60" customFormat="1" ht="24" x14ac:dyDescent="0.2">
      <c r="B523" s="181"/>
      <c r="C523" s="180" t="s">
        <v>1867</v>
      </c>
      <c r="D523" s="214" t="s">
        <v>326</v>
      </c>
      <c r="E523" s="215" t="s">
        <v>2279</v>
      </c>
      <c r="F523" s="240" t="s">
        <v>1630</v>
      </c>
      <c r="G523" s="281" t="s">
        <v>2258</v>
      </c>
      <c r="H523" s="282">
        <v>100</v>
      </c>
      <c r="I523" s="270"/>
      <c r="J523" s="270"/>
      <c r="K523" s="271">
        <f>IF(H523="","",I523+J523)</f>
        <v>0</v>
      </c>
      <c r="L523" s="270">
        <f>IF(H523="","",H523*I523)</f>
        <v>0</v>
      </c>
      <c r="M523" s="270">
        <f>IF(H523="","",H523*J523)</f>
        <v>0</v>
      </c>
      <c r="N523" s="271">
        <f>IF(H523="","",H523*K523)</f>
        <v>0</v>
      </c>
      <c r="O523" s="270"/>
      <c r="P523" s="270" t="e">
        <f>IF(OR(E523="",G523=0),"",VLOOKUP(E523,#REF!,7,0)*H523)</f>
        <v>#REF!</v>
      </c>
      <c r="Q523" s="61"/>
      <c r="R523" s="63"/>
      <c r="S523" s="61"/>
    </row>
    <row r="524" spans="2:19" s="60" customFormat="1" ht="12" x14ac:dyDescent="0.2">
      <c r="B524" s="181"/>
      <c r="C524" s="180" t="s">
        <v>1867</v>
      </c>
      <c r="D524" s="214" t="s">
        <v>327</v>
      </c>
      <c r="E524" s="215" t="s">
        <v>2206</v>
      </c>
      <c r="F524" s="297" t="s">
        <v>1270</v>
      </c>
      <c r="G524" s="281" t="s">
        <v>2258</v>
      </c>
      <c r="H524" s="282">
        <v>1400</v>
      </c>
      <c r="I524" s="270"/>
      <c r="J524" s="270"/>
      <c r="K524" s="271">
        <f>IF(H524="","",I524+J524)</f>
        <v>0</v>
      </c>
      <c r="L524" s="270">
        <f>IF(H524="","",H524*I524)</f>
        <v>0</v>
      </c>
      <c r="M524" s="270">
        <f>IF(H524="","",H524*J524)</f>
        <v>0</v>
      </c>
      <c r="N524" s="271">
        <f>IF(H524="","",H524*K524)</f>
        <v>0</v>
      </c>
      <c r="O524" s="270"/>
      <c r="P524" s="270" t="e">
        <f>IF(OR(E524="",G524=0),"",VLOOKUP(E524,#REF!,7,0)*H524)</f>
        <v>#REF!</v>
      </c>
      <c r="Q524" s="61"/>
      <c r="R524" s="63"/>
      <c r="S524" s="61"/>
    </row>
    <row r="525" spans="2:19" s="60" customFormat="1" ht="12" x14ac:dyDescent="0.2">
      <c r="B525" s="181"/>
      <c r="C525" s="180" t="s">
        <v>1867</v>
      </c>
      <c r="D525" s="214" t="s">
        <v>328</v>
      </c>
      <c r="E525" s="215" t="s">
        <v>2208</v>
      </c>
      <c r="F525" s="297" t="s">
        <v>1296</v>
      </c>
      <c r="G525" s="281" t="s">
        <v>2258</v>
      </c>
      <c r="H525" s="282">
        <v>400</v>
      </c>
      <c r="I525" s="270"/>
      <c r="J525" s="270"/>
      <c r="K525" s="271">
        <f>IF(H525="","",I525+J525)</f>
        <v>0</v>
      </c>
      <c r="L525" s="270">
        <f>IF(H525="","",H525*I525)</f>
        <v>0</v>
      </c>
      <c r="M525" s="270">
        <f>IF(H525="","",H525*J525)</f>
        <v>0</v>
      </c>
      <c r="N525" s="271">
        <f>IF(H525="","",H525*K525)</f>
        <v>0</v>
      </c>
      <c r="O525" s="270"/>
      <c r="P525" s="270" t="e">
        <f>IF(OR(E525="",G525=0),"",VLOOKUP(E525,#REF!,7,0)*H525)</f>
        <v>#REF!</v>
      </c>
      <c r="Q525" s="61"/>
      <c r="R525" s="63"/>
      <c r="S525" s="61"/>
    </row>
    <row r="526" spans="2:19" s="60" customFormat="1" ht="12" x14ac:dyDescent="0.2">
      <c r="B526" s="181"/>
      <c r="C526" s="180"/>
      <c r="D526" s="214" t="s">
        <v>329</v>
      </c>
      <c r="E526" s="215"/>
      <c r="F526" s="277" t="s">
        <v>1300</v>
      </c>
      <c r="G526" s="281"/>
      <c r="H526" s="282"/>
      <c r="I526" s="257"/>
      <c r="J526" s="257"/>
      <c r="K526" s="257"/>
      <c r="L526" s="257"/>
      <c r="M526" s="257"/>
      <c r="N526" s="257"/>
      <c r="O526" s="258"/>
      <c r="P526" s="258"/>
      <c r="Q526" s="61"/>
      <c r="R526" s="63"/>
      <c r="S526" s="61"/>
    </row>
    <row r="527" spans="2:19" s="60" customFormat="1" ht="48" x14ac:dyDescent="0.2">
      <c r="B527" s="181"/>
      <c r="C527" s="180" t="s">
        <v>1867</v>
      </c>
      <c r="D527" s="214" t="s">
        <v>330</v>
      </c>
      <c r="E527" s="215" t="s">
        <v>2220</v>
      </c>
      <c r="F527" s="280" t="s">
        <v>1896</v>
      </c>
      <c r="G527" s="281" t="s">
        <v>2254</v>
      </c>
      <c r="H527" s="282">
        <v>1</v>
      </c>
      <c r="I527" s="270"/>
      <c r="J527" s="270"/>
      <c r="K527" s="271">
        <f t="shared" ref="K527:K535" si="184">IF(H527="","",I527+J527)</f>
        <v>0</v>
      </c>
      <c r="L527" s="270">
        <f t="shared" ref="L527:L535" si="185">IF(H527="","",H527*I527)</f>
        <v>0</v>
      </c>
      <c r="M527" s="270">
        <f t="shared" ref="M527:M535" si="186">IF(H527="","",H527*J527)</f>
        <v>0</v>
      </c>
      <c r="N527" s="271">
        <f t="shared" ref="N527:N535" si="187">IF(H527="","",H527*K527)</f>
        <v>0</v>
      </c>
      <c r="O527" s="270"/>
      <c r="P527" s="270" t="e">
        <f>IF(OR(E527="",G527=0),"",VLOOKUP(E527,#REF!,7,0)*H527)</f>
        <v>#REF!</v>
      </c>
      <c r="Q527" s="61"/>
      <c r="R527" s="63"/>
      <c r="S527" s="61"/>
    </row>
    <row r="528" spans="2:19" s="60" customFormat="1" ht="24" x14ac:dyDescent="0.2">
      <c r="B528" s="181"/>
      <c r="C528" s="180" t="s">
        <v>1867</v>
      </c>
      <c r="D528" s="214" t="s">
        <v>331</v>
      </c>
      <c r="E528" s="215" t="s">
        <v>2215</v>
      </c>
      <c r="F528" s="280" t="s">
        <v>1272</v>
      </c>
      <c r="G528" s="281" t="s">
        <v>2254</v>
      </c>
      <c r="H528" s="282">
        <v>1</v>
      </c>
      <c r="I528" s="270"/>
      <c r="J528" s="270"/>
      <c r="K528" s="271">
        <f t="shared" si="184"/>
        <v>0</v>
      </c>
      <c r="L528" s="270">
        <f t="shared" si="185"/>
        <v>0</v>
      </c>
      <c r="M528" s="270">
        <f t="shared" si="186"/>
        <v>0</v>
      </c>
      <c r="N528" s="271">
        <f t="shared" si="187"/>
        <v>0</v>
      </c>
      <c r="O528" s="270"/>
      <c r="P528" s="270" t="e">
        <f>IF(OR(E528="",G528=0),"",VLOOKUP(E528,#REF!,7,0)*H528)</f>
        <v>#REF!</v>
      </c>
      <c r="Q528" s="61"/>
      <c r="R528" s="63"/>
      <c r="S528" s="61"/>
    </row>
    <row r="529" spans="2:19" s="60" customFormat="1" ht="12" x14ac:dyDescent="0.2">
      <c r="B529" s="181"/>
      <c r="C529" s="180" t="s">
        <v>1867</v>
      </c>
      <c r="D529" s="214" t="s">
        <v>332</v>
      </c>
      <c r="E529" s="215" t="s">
        <v>2213</v>
      </c>
      <c r="F529" s="297" t="s">
        <v>1256</v>
      </c>
      <c r="G529" s="281" t="s">
        <v>2254</v>
      </c>
      <c r="H529" s="282">
        <v>12</v>
      </c>
      <c r="I529" s="270"/>
      <c r="J529" s="270"/>
      <c r="K529" s="271">
        <f t="shared" si="184"/>
        <v>0</v>
      </c>
      <c r="L529" s="270">
        <f t="shared" si="185"/>
        <v>0</v>
      </c>
      <c r="M529" s="270">
        <f t="shared" si="186"/>
        <v>0</v>
      </c>
      <c r="N529" s="271">
        <f t="shared" si="187"/>
        <v>0</v>
      </c>
      <c r="O529" s="270"/>
      <c r="P529" s="270" t="e">
        <f>IF(OR(E529="",G529=0),"",VLOOKUP(E529,#REF!,7,0)*H529)</f>
        <v>#REF!</v>
      </c>
      <c r="Q529" s="61"/>
      <c r="R529" s="63"/>
      <c r="S529" s="61"/>
    </row>
    <row r="530" spans="2:19" s="60" customFormat="1" ht="12" x14ac:dyDescent="0.2">
      <c r="B530" s="181"/>
      <c r="C530" s="180" t="s">
        <v>1867</v>
      </c>
      <c r="D530" s="214" t="s">
        <v>333</v>
      </c>
      <c r="E530" s="215" t="s">
        <v>2213</v>
      </c>
      <c r="F530" s="297" t="s">
        <v>1257</v>
      </c>
      <c r="G530" s="281" t="s">
        <v>2254</v>
      </c>
      <c r="H530" s="282">
        <v>3</v>
      </c>
      <c r="I530" s="270"/>
      <c r="J530" s="270"/>
      <c r="K530" s="271">
        <f t="shared" si="184"/>
        <v>0</v>
      </c>
      <c r="L530" s="270">
        <f t="shared" si="185"/>
        <v>0</v>
      </c>
      <c r="M530" s="270">
        <f t="shared" si="186"/>
        <v>0</v>
      </c>
      <c r="N530" s="271">
        <f t="shared" si="187"/>
        <v>0</v>
      </c>
      <c r="O530" s="270"/>
      <c r="P530" s="270" t="e">
        <f>IF(OR(E530="",G530=0),"",VLOOKUP(E530,#REF!,7,0)*H530)</f>
        <v>#REF!</v>
      </c>
      <c r="Q530" s="61"/>
      <c r="R530" s="63"/>
      <c r="S530" s="61"/>
    </row>
    <row r="531" spans="2:19" s="60" customFormat="1" ht="12" x14ac:dyDescent="0.2">
      <c r="B531" s="181"/>
      <c r="C531" s="180" t="s">
        <v>1766</v>
      </c>
      <c r="D531" s="214" t="s">
        <v>334</v>
      </c>
      <c r="E531" s="215">
        <v>90020</v>
      </c>
      <c r="F531" s="243" t="s">
        <v>1726</v>
      </c>
      <c r="G531" s="281" t="s">
        <v>2254</v>
      </c>
      <c r="H531" s="282">
        <v>2</v>
      </c>
      <c r="I531" s="270"/>
      <c r="J531" s="270"/>
      <c r="K531" s="257">
        <f t="shared" si="184"/>
        <v>0</v>
      </c>
      <c r="L531" s="257">
        <f t="shared" si="185"/>
        <v>0</v>
      </c>
      <c r="M531" s="257">
        <f t="shared" si="186"/>
        <v>0</v>
      </c>
      <c r="N531" s="257">
        <f t="shared" si="187"/>
        <v>0</v>
      </c>
      <c r="O531" s="258"/>
      <c r="P531" s="270" t="e">
        <f>IF(OR(E531="",G531=0),"",VLOOKUP(E531,#REF!,10,0)*H531)</f>
        <v>#REF!</v>
      </c>
      <c r="Q531" s="61"/>
      <c r="R531" s="63"/>
      <c r="S531" s="61"/>
    </row>
    <row r="532" spans="2:19" s="60" customFormat="1" ht="12" x14ac:dyDescent="0.2">
      <c r="B532" s="181"/>
      <c r="C532" s="180" t="s">
        <v>1766</v>
      </c>
      <c r="D532" s="214" t="s">
        <v>335</v>
      </c>
      <c r="E532" s="215">
        <v>90141</v>
      </c>
      <c r="F532" s="243" t="s">
        <v>1737</v>
      </c>
      <c r="G532" s="281" t="s">
        <v>2254</v>
      </c>
      <c r="H532" s="282">
        <v>3</v>
      </c>
      <c r="I532" s="270"/>
      <c r="J532" s="270"/>
      <c r="K532" s="257">
        <f t="shared" si="184"/>
        <v>0</v>
      </c>
      <c r="L532" s="257">
        <f t="shared" si="185"/>
        <v>0</v>
      </c>
      <c r="M532" s="257">
        <f t="shared" si="186"/>
        <v>0</v>
      </c>
      <c r="N532" s="257">
        <f t="shared" si="187"/>
        <v>0</v>
      </c>
      <c r="O532" s="258"/>
      <c r="P532" s="270" t="e">
        <f>IF(OR(E532="",G532=0),"",VLOOKUP(E532,#REF!,10,0)*H532)</f>
        <v>#REF!</v>
      </c>
      <c r="Q532" s="61"/>
      <c r="R532" s="63"/>
      <c r="S532" s="61"/>
    </row>
    <row r="533" spans="2:19" s="60" customFormat="1" ht="12" x14ac:dyDescent="0.2">
      <c r="B533" s="181"/>
      <c r="C533" s="180" t="s">
        <v>1766</v>
      </c>
      <c r="D533" s="214" t="s">
        <v>336</v>
      </c>
      <c r="E533" s="215">
        <v>90423</v>
      </c>
      <c r="F533" s="280" t="s">
        <v>7</v>
      </c>
      <c r="G533" s="281" t="s">
        <v>2258</v>
      </c>
      <c r="H533" s="282">
        <v>106</v>
      </c>
      <c r="I533" s="270"/>
      <c r="J533" s="270"/>
      <c r="K533" s="257">
        <f t="shared" si="184"/>
        <v>0</v>
      </c>
      <c r="L533" s="257">
        <f t="shared" si="185"/>
        <v>0</v>
      </c>
      <c r="M533" s="257">
        <f t="shared" si="186"/>
        <v>0</v>
      </c>
      <c r="N533" s="257">
        <f t="shared" si="187"/>
        <v>0</v>
      </c>
      <c r="O533" s="258"/>
      <c r="P533" s="270" t="e">
        <f>IF(OR(E533="",G533=0),"",VLOOKUP(E533,#REF!,10,0)*H533)</f>
        <v>#REF!</v>
      </c>
      <c r="Q533" s="61"/>
      <c r="R533" s="63"/>
      <c r="S533" s="61"/>
    </row>
    <row r="534" spans="2:19" s="60" customFormat="1" ht="12" x14ac:dyDescent="0.2">
      <c r="B534" s="181"/>
      <c r="C534" s="180" t="s">
        <v>1766</v>
      </c>
      <c r="D534" s="214" t="s">
        <v>337</v>
      </c>
      <c r="E534" s="215">
        <v>90452</v>
      </c>
      <c r="F534" s="280" t="s">
        <v>10</v>
      </c>
      <c r="G534" s="281" t="s">
        <v>2254</v>
      </c>
      <c r="H534" s="282">
        <v>4</v>
      </c>
      <c r="I534" s="270"/>
      <c r="J534" s="270"/>
      <c r="K534" s="257">
        <f t="shared" si="184"/>
        <v>0</v>
      </c>
      <c r="L534" s="257">
        <f t="shared" si="185"/>
        <v>0</v>
      </c>
      <c r="M534" s="257">
        <f t="shared" si="186"/>
        <v>0</v>
      </c>
      <c r="N534" s="257">
        <f t="shared" si="187"/>
        <v>0</v>
      </c>
      <c r="O534" s="258"/>
      <c r="P534" s="270" t="e">
        <f>IF(OR(E534="",G534=0),"",VLOOKUP(E534,#REF!,10,0)*H534)</f>
        <v>#REF!</v>
      </c>
      <c r="Q534" s="61"/>
      <c r="R534" s="63"/>
      <c r="S534" s="61"/>
    </row>
    <row r="535" spans="2:19" s="60" customFormat="1" ht="12" x14ac:dyDescent="0.2">
      <c r="B535" s="181"/>
      <c r="C535" s="180" t="s">
        <v>1766</v>
      </c>
      <c r="D535" s="214" t="s">
        <v>338</v>
      </c>
      <c r="E535" s="215">
        <v>90407</v>
      </c>
      <c r="F535" s="280" t="s">
        <v>1243</v>
      </c>
      <c r="G535" s="285" t="s">
        <v>2083</v>
      </c>
      <c r="H535" s="282">
        <v>4</v>
      </c>
      <c r="I535" s="270"/>
      <c r="J535" s="270"/>
      <c r="K535" s="257">
        <f t="shared" si="184"/>
        <v>0</v>
      </c>
      <c r="L535" s="257">
        <f t="shared" si="185"/>
        <v>0</v>
      </c>
      <c r="M535" s="257">
        <f t="shared" si="186"/>
        <v>0</v>
      </c>
      <c r="N535" s="257">
        <f t="shared" si="187"/>
        <v>0</v>
      </c>
      <c r="O535" s="258"/>
      <c r="P535" s="270" t="e">
        <f>IF(OR(E535="",G535=0),"",VLOOKUP(E535,#REF!,10,0)*H535)</f>
        <v>#REF!</v>
      </c>
      <c r="Q535" s="61"/>
      <c r="R535" s="63"/>
      <c r="S535" s="61"/>
    </row>
    <row r="536" spans="2:19" s="60" customFormat="1" ht="12" x14ac:dyDescent="0.2">
      <c r="B536" s="181"/>
      <c r="C536" s="180" t="s">
        <v>1867</v>
      </c>
      <c r="D536" s="214" t="s">
        <v>339</v>
      </c>
      <c r="E536" s="215">
        <v>83422</v>
      </c>
      <c r="F536" s="243" t="s">
        <v>1277</v>
      </c>
      <c r="G536" s="281" t="s">
        <v>2258</v>
      </c>
      <c r="H536" s="282">
        <v>212</v>
      </c>
      <c r="I536" s="270"/>
      <c r="J536" s="270"/>
      <c r="K536" s="271">
        <f>IF(H536="","",I536+J536)</f>
        <v>0</v>
      </c>
      <c r="L536" s="270">
        <f>IF(H536="","",H536*I536)</f>
        <v>0</v>
      </c>
      <c r="M536" s="270">
        <f>IF(H536="","",H536*J536)</f>
        <v>0</v>
      </c>
      <c r="N536" s="271">
        <f>IF(H536="","",H536*K536)</f>
        <v>0</v>
      </c>
      <c r="O536" s="270"/>
      <c r="P536" s="270" t="e">
        <f>IF(OR(E536="",G536=0),"",VLOOKUP(E536,#REF!,7,0)*H536)</f>
        <v>#REF!</v>
      </c>
      <c r="Q536" s="61"/>
      <c r="R536" s="63"/>
      <c r="S536" s="61"/>
    </row>
    <row r="537" spans="2:19" s="60" customFormat="1" ht="12" x14ac:dyDescent="0.2">
      <c r="B537" s="181"/>
      <c r="C537" s="180" t="s">
        <v>1867</v>
      </c>
      <c r="D537" s="214" t="s">
        <v>340</v>
      </c>
      <c r="E537" s="215">
        <v>83420</v>
      </c>
      <c r="F537" s="243" t="s">
        <v>1218</v>
      </c>
      <c r="G537" s="281" t="s">
        <v>2258</v>
      </c>
      <c r="H537" s="282">
        <v>53</v>
      </c>
      <c r="I537" s="270"/>
      <c r="J537" s="270"/>
      <c r="K537" s="271">
        <f>IF(H537="","",I537+J537)</f>
        <v>0</v>
      </c>
      <c r="L537" s="270">
        <f>IF(H537="","",H537*I537)</f>
        <v>0</v>
      </c>
      <c r="M537" s="270">
        <f>IF(H537="","",H537*J537)</f>
        <v>0</v>
      </c>
      <c r="N537" s="271">
        <f>IF(H537="","",H537*K537)</f>
        <v>0</v>
      </c>
      <c r="O537" s="270"/>
      <c r="P537" s="270" t="e">
        <f>IF(OR(E537="",G537=0),"",VLOOKUP(E537,#REF!,7,0)*H537)</f>
        <v>#REF!</v>
      </c>
      <c r="Q537" s="61"/>
      <c r="R537" s="63"/>
      <c r="S537" s="61"/>
    </row>
    <row r="538" spans="2:19" s="60" customFormat="1" ht="12" x14ac:dyDescent="0.2">
      <c r="B538" s="181"/>
      <c r="C538" s="180"/>
      <c r="D538" s="214" t="s">
        <v>341</v>
      </c>
      <c r="E538" s="215"/>
      <c r="F538" s="277" t="s">
        <v>1301</v>
      </c>
      <c r="G538" s="281"/>
      <c r="H538" s="282"/>
      <c r="I538" s="257"/>
      <c r="J538" s="257"/>
      <c r="K538" s="257"/>
      <c r="L538" s="257"/>
      <c r="M538" s="257"/>
      <c r="N538" s="257"/>
      <c r="O538" s="258"/>
      <c r="P538" s="258"/>
      <c r="Q538" s="61"/>
      <c r="R538" s="63"/>
      <c r="S538" s="61"/>
    </row>
    <row r="539" spans="2:19" s="60" customFormat="1" ht="96" x14ac:dyDescent="0.2">
      <c r="B539" s="181"/>
      <c r="C539" s="180" t="s">
        <v>1766</v>
      </c>
      <c r="D539" s="214" t="s">
        <v>342</v>
      </c>
      <c r="E539" s="215">
        <v>90436</v>
      </c>
      <c r="F539" s="297" t="s">
        <v>1259</v>
      </c>
      <c r="G539" s="281" t="s">
        <v>2254</v>
      </c>
      <c r="H539" s="282">
        <v>39</v>
      </c>
      <c r="I539" s="270"/>
      <c r="J539" s="270"/>
      <c r="K539" s="257">
        <f t="shared" ref="K539:K553" si="188">IF(H539="","",I539+J539)</f>
        <v>0</v>
      </c>
      <c r="L539" s="257">
        <f t="shared" ref="L539:L553" si="189">IF(H539="","",H539*I539)</f>
        <v>0</v>
      </c>
      <c r="M539" s="257">
        <f t="shared" ref="M539:M553" si="190">IF(H539="","",H539*J539)</f>
        <v>0</v>
      </c>
      <c r="N539" s="257">
        <f t="shared" ref="N539:N553" si="191">IF(H539="","",H539*K539)</f>
        <v>0</v>
      </c>
      <c r="O539" s="258"/>
      <c r="P539" s="270" t="e">
        <f>IF(OR(E539="",G539=0),"",VLOOKUP(E539,#REF!,10,0)*H539)</f>
        <v>#REF!</v>
      </c>
      <c r="Q539" s="61"/>
      <c r="R539" s="63"/>
      <c r="S539" s="61"/>
    </row>
    <row r="540" spans="2:19" s="60" customFormat="1" ht="48" x14ac:dyDescent="0.2">
      <c r="B540" s="181"/>
      <c r="C540" s="180" t="s">
        <v>1766</v>
      </c>
      <c r="D540" s="214" t="s">
        <v>343</v>
      </c>
      <c r="E540" s="215">
        <v>90435</v>
      </c>
      <c r="F540" s="297" t="s">
        <v>1261</v>
      </c>
      <c r="G540" s="281" t="s">
        <v>2254</v>
      </c>
      <c r="H540" s="282">
        <v>4</v>
      </c>
      <c r="I540" s="270"/>
      <c r="J540" s="270"/>
      <c r="K540" s="257">
        <f t="shared" si="188"/>
        <v>0</v>
      </c>
      <c r="L540" s="257">
        <f t="shared" si="189"/>
        <v>0</v>
      </c>
      <c r="M540" s="257">
        <f t="shared" si="190"/>
        <v>0</v>
      </c>
      <c r="N540" s="257">
        <f t="shared" si="191"/>
        <v>0</v>
      </c>
      <c r="O540" s="258"/>
      <c r="P540" s="270" t="e">
        <f>IF(OR(E540="",G540=0),"",VLOOKUP(E540,#REF!,10,0)*H540)</f>
        <v>#REF!</v>
      </c>
      <c r="Q540" s="61"/>
      <c r="R540" s="63"/>
      <c r="S540" s="61"/>
    </row>
    <row r="541" spans="2:19" s="60" customFormat="1" ht="12" x14ac:dyDescent="0.2">
      <c r="B541" s="181"/>
      <c r="C541" s="180" t="s">
        <v>1766</v>
      </c>
      <c r="D541" s="214" t="s">
        <v>344</v>
      </c>
      <c r="E541" s="215">
        <v>90539</v>
      </c>
      <c r="F541" s="297" t="s">
        <v>1820</v>
      </c>
      <c r="G541" s="281" t="s">
        <v>2254</v>
      </c>
      <c r="H541" s="282">
        <v>3</v>
      </c>
      <c r="I541" s="270"/>
      <c r="J541" s="270"/>
      <c r="K541" s="257">
        <f t="shared" si="188"/>
        <v>0</v>
      </c>
      <c r="L541" s="257">
        <f t="shared" si="189"/>
        <v>0</v>
      </c>
      <c r="M541" s="257">
        <f t="shared" si="190"/>
        <v>0</v>
      </c>
      <c r="N541" s="257">
        <f t="shared" si="191"/>
        <v>0</v>
      </c>
      <c r="O541" s="258"/>
      <c r="P541" s="270" t="e">
        <f>IF(OR(E541="",G541=0),"",VLOOKUP(E541,#REF!,10,0)*H541)</f>
        <v>#REF!</v>
      </c>
      <c r="Q541" s="61"/>
      <c r="R541" s="63"/>
      <c r="S541" s="61"/>
    </row>
    <row r="542" spans="2:19" s="60" customFormat="1" ht="12" x14ac:dyDescent="0.2">
      <c r="B542" s="181"/>
      <c r="C542" s="180" t="s">
        <v>1766</v>
      </c>
      <c r="D542" s="214" t="s">
        <v>345</v>
      </c>
      <c r="E542" s="215">
        <v>90428</v>
      </c>
      <c r="F542" s="297" t="s">
        <v>1263</v>
      </c>
      <c r="G542" s="281" t="s">
        <v>2254</v>
      </c>
      <c r="H542" s="282">
        <v>16</v>
      </c>
      <c r="I542" s="270"/>
      <c r="J542" s="270"/>
      <c r="K542" s="257">
        <f t="shared" si="188"/>
        <v>0</v>
      </c>
      <c r="L542" s="257">
        <f t="shared" si="189"/>
        <v>0</v>
      </c>
      <c r="M542" s="257">
        <f t="shared" si="190"/>
        <v>0</v>
      </c>
      <c r="N542" s="257">
        <f t="shared" si="191"/>
        <v>0</v>
      </c>
      <c r="O542" s="258"/>
      <c r="P542" s="270" t="e">
        <f>IF(OR(E542="",G542=0),"",VLOOKUP(E542,#REF!,10,0)*H542)</f>
        <v>#REF!</v>
      </c>
      <c r="Q542" s="61"/>
      <c r="R542" s="63"/>
      <c r="S542" s="61"/>
    </row>
    <row r="543" spans="2:19" s="60" customFormat="1" ht="12" x14ac:dyDescent="0.2">
      <c r="B543" s="181"/>
      <c r="C543" s="180" t="s">
        <v>1766</v>
      </c>
      <c r="D543" s="214" t="s">
        <v>346</v>
      </c>
      <c r="E543" s="215">
        <v>90431</v>
      </c>
      <c r="F543" s="297" t="s">
        <v>1264</v>
      </c>
      <c r="G543" s="281" t="s">
        <v>2254</v>
      </c>
      <c r="H543" s="282">
        <v>1</v>
      </c>
      <c r="I543" s="270"/>
      <c r="J543" s="270"/>
      <c r="K543" s="257">
        <f t="shared" si="188"/>
        <v>0</v>
      </c>
      <c r="L543" s="257">
        <f t="shared" si="189"/>
        <v>0</v>
      </c>
      <c r="M543" s="257">
        <f t="shared" si="190"/>
        <v>0</v>
      </c>
      <c r="N543" s="257">
        <f t="shared" si="191"/>
        <v>0</v>
      </c>
      <c r="O543" s="258"/>
      <c r="P543" s="270" t="e">
        <f>IF(OR(E543="",G543=0),"",VLOOKUP(E543,#REF!,10,0)*H543)</f>
        <v>#REF!</v>
      </c>
      <c r="Q543" s="61"/>
      <c r="R543" s="63"/>
      <c r="S543" s="61"/>
    </row>
    <row r="544" spans="2:19" s="60" customFormat="1" ht="12" x14ac:dyDescent="0.2">
      <c r="B544" s="181"/>
      <c r="C544" s="180" t="s">
        <v>1867</v>
      </c>
      <c r="D544" s="214" t="s">
        <v>347</v>
      </c>
      <c r="E544" s="215">
        <v>72334</v>
      </c>
      <c r="F544" s="297" t="s">
        <v>1265</v>
      </c>
      <c r="G544" s="281" t="s">
        <v>2254</v>
      </c>
      <c r="H544" s="282">
        <v>1</v>
      </c>
      <c r="I544" s="270"/>
      <c r="J544" s="270"/>
      <c r="K544" s="271">
        <f t="shared" si="188"/>
        <v>0</v>
      </c>
      <c r="L544" s="270">
        <f t="shared" si="189"/>
        <v>0</v>
      </c>
      <c r="M544" s="270">
        <f t="shared" si="190"/>
        <v>0</v>
      </c>
      <c r="N544" s="271">
        <f t="shared" si="191"/>
        <v>0</v>
      </c>
      <c r="O544" s="270"/>
      <c r="P544" s="270" t="e">
        <f>IF(OR(E544="",G544=0),"",VLOOKUP(E544,#REF!,7,0)*H544)</f>
        <v>#REF!</v>
      </c>
      <c r="Q544" s="61"/>
      <c r="R544" s="63"/>
      <c r="S544" s="61"/>
    </row>
    <row r="545" spans="2:19" s="60" customFormat="1" ht="12" x14ac:dyDescent="0.2">
      <c r="B545" s="181"/>
      <c r="C545" s="180" t="s">
        <v>1867</v>
      </c>
      <c r="D545" s="214" t="s">
        <v>348</v>
      </c>
      <c r="E545" s="215">
        <v>83566</v>
      </c>
      <c r="F545" s="297" t="s">
        <v>1661</v>
      </c>
      <c r="G545" s="281" t="s">
        <v>2254</v>
      </c>
      <c r="H545" s="282">
        <v>52</v>
      </c>
      <c r="I545" s="270"/>
      <c r="J545" s="270"/>
      <c r="K545" s="271">
        <f t="shared" si="188"/>
        <v>0</v>
      </c>
      <c r="L545" s="270">
        <f t="shared" si="189"/>
        <v>0</v>
      </c>
      <c r="M545" s="270">
        <f t="shared" si="190"/>
        <v>0</v>
      </c>
      <c r="N545" s="271">
        <f t="shared" si="191"/>
        <v>0</v>
      </c>
      <c r="O545" s="270"/>
      <c r="P545" s="270" t="e">
        <f>IF(OR(E545="",G545=0),"",VLOOKUP(E545,#REF!,7,0)*H545)</f>
        <v>#REF!</v>
      </c>
      <c r="Q545" s="61"/>
      <c r="R545" s="63"/>
      <c r="S545" s="61"/>
    </row>
    <row r="546" spans="2:19" s="60" customFormat="1" ht="12" x14ac:dyDescent="0.2">
      <c r="B546" s="181"/>
      <c r="C546" s="180" t="s">
        <v>1766</v>
      </c>
      <c r="D546" s="214" t="s">
        <v>349</v>
      </c>
      <c r="E546" s="215">
        <v>90450</v>
      </c>
      <c r="F546" s="297" t="s">
        <v>1662</v>
      </c>
      <c r="G546" s="281" t="s">
        <v>2254</v>
      </c>
      <c r="H546" s="282">
        <v>21</v>
      </c>
      <c r="I546" s="270"/>
      <c r="J546" s="270"/>
      <c r="K546" s="257">
        <f t="shared" si="188"/>
        <v>0</v>
      </c>
      <c r="L546" s="257">
        <f t="shared" si="189"/>
        <v>0</v>
      </c>
      <c r="M546" s="257">
        <f t="shared" si="190"/>
        <v>0</v>
      </c>
      <c r="N546" s="257">
        <f t="shared" si="191"/>
        <v>0</v>
      </c>
      <c r="O546" s="258"/>
      <c r="P546" s="270" t="e">
        <f>IF(OR(E546="",G546=0),"",VLOOKUP(E546,#REF!,10,0)*H546)</f>
        <v>#REF!</v>
      </c>
      <c r="Q546" s="61"/>
      <c r="R546" s="63"/>
      <c r="S546" s="61"/>
    </row>
    <row r="547" spans="2:19" s="60" customFormat="1" ht="24" x14ac:dyDescent="0.2">
      <c r="B547" s="181"/>
      <c r="C547" s="180" t="s">
        <v>1867</v>
      </c>
      <c r="D547" s="214" t="s">
        <v>350</v>
      </c>
      <c r="E547" s="215">
        <v>83387</v>
      </c>
      <c r="F547" s="240" t="s">
        <v>1627</v>
      </c>
      <c r="G547" s="281" t="s">
        <v>2254</v>
      </c>
      <c r="H547" s="282">
        <v>70</v>
      </c>
      <c r="I547" s="270"/>
      <c r="J547" s="270"/>
      <c r="K547" s="271">
        <f t="shared" si="188"/>
        <v>0</v>
      </c>
      <c r="L547" s="270">
        <f t="shared" si="189"/>
        <v>0</v>
      </c>
      <c r="M547" s="270">
        <f t="shared" si="190"/>
        <v>0</v>
      </c>
      <c r="N547" s="271">
        <f t="shared" si="191"/>
        <v>0</v>
      </c>
      <c r="O547" s="270"/>
      <c r="P547" s="270" t="e">
        <f>IF(OR(E547="",G547=0),"",VLOOKUP(E547,#REF!,7,0)*H547)</f>
        <v>#REF!</v>
      </c>
      <c r="Q547" s="61"/>
      <c r="R547" s="63"/>
      <c r="S547" s="61"/>
    </row>
    <row r="548" spans="2:19" s="60" customFormat="1" ht="12" x14ac:dyDescent="0.2">
      <c r="B548" s="181"/>
      <c r="C548" s="180" t="s">
        <v>1867</v>
      </c>
      <c r="D548" s="214" t="s">
        <v>351</v>
      </c>
      <c r="E548" s="215">
        <v>83386</v>
      </c>
      <c r="F548" s="243" t="s">
        <v>1268</v>
      </c>
      <c r="G548" s="281" t="s">
        <v>2254</v>
      </c>
      <c r="H548" s="282">
        <v>21</v>
      </c>
      <c r="I548" s="270"/>
      <c r="J548" s="270"/>
      <c r="K548" s="271">
        <f t="shared" si="188"/>
        <v>0</v>
      </c>
      <c r="L548" s="270">
        <f t="shared" si="189"/>
        <v>0</v>
      </c>
      <c r="M548" s="270">
        <f t="shared" si="190"/>
        <v>0</v>
      </c>
      <c r="N548" s="271">
        <f t="shared" si="191"/>
        <v>0</v>
      </c>
      <c r="O548" s="270"/>
      <c r="P548" s="270" t="e">
        <f>IF(OR(E548="",G548=0),"",VLOOKUP(E548,#REF!,7,0)*H548)</f>
        <v>#REF!</v>
      </c>
      <c r="Q548" s="61"/>
      <c r="R548" s="63"/>
      <c r="S548" s="61"/>
    </row>
    <row r="549" spans="2:19" s="60" customFormat="1" ht="24" x14ac:dyDescent="0.2">
      <c r="B549" s="181"/>
      <c r="C549" s="180" t="s">
        <v>1766</v>
      </c>
      <c r="D549" s="214" t="s">
        <v>352</v>
      </c>
      <c r="E549" s="215">
        <v>90146</v>
      </c>
      <c r="F549" s="240" t="s">
        <v>1631</v>
      </c>
      <c r="G549" s="293" t="s">
        <v>2258</v>
      </c>
      <c r="H549" s="282">
        <v>114</v>
      </c>
      <c r="I549" s="270"/>
      <c r="J549" s="270"/>
      <c r="K549" s="257">
        <f t="shared" si="188"/>
        <v>0</v>
      </c>
      <c r="L549" s="257">
        <f t="shared" si="189"/>
        <v>0</v>
      </c>
      <c r="M549" s="257">
        <f t="shared" si="190"/>
        <v>0</v>
      </c>
      <c r="N549" s="257">
        <f t="shared" si="191"/>
        <v>0</v>
      </c>
      <c r="O549" s="258"/>
      <c r="P549" s="270" t="e">
        <f>IF(OR(E549="",G549=0),"",VLOOKUP(E549,#REF!,10,0)*H549)</f>
        <v>#REF!</v>
      </c>
      <c r="Q549" s="61"/>
      <c r="R549" s="63"/>
      <c r="S549" s="61"/>
    </row>
    <row r="550" spans="2:19" s="60" customFormat="1" ht="24" x14ac:dyDescent="0.2">
      <c r="B550" s="181"/>
      <c r="C550" s="180" t="s">
        <v>1766</v>
      </c>
      <c r="D550" s="214" t="s">
        <v>353</v>
      </c>
      <c r="E550" s="215">
        <v>90129</v>
      </c>
      <c r="F550" s="232" t="s">
        <v>1455</v>
      </c>
      <c r="G550" s="293" t="s">
        <v>2258</v>
      </c>
      <c r="H550" s="291">
        <v>27</v>
      </c>
      <c r="I550" s="270"/>
      <c r="J550" s="270"/>
      <c r="K550" s="257">
        <f t="shared" si="188"/>
        <v>0</v>
      </c>
      <c r="L550" s="257">
        <f t="shared" si="189"/>
        <v>0</v>
      </c>
      <c r="M550" s="257">
        <f t="shared" si="190"/>
        <v>0</v>
      </c>
      <c r="N550" s="257">
        <f t="shared" si="191"/>
        <v>0</v>
      </c>
      <c r="O550" s="258"/>
      <c r="P550" s="270" t="e">
        <f>IF(OR(E550="",G550=0),"",VLOOKUP(E550,#REF!,10,0)*H550)</f>
        <v>#REF!</v>
      </c>
      <c r="Q550" s="61"/>
      <c r="R550" s="63"/>
      <c r="S550" s="61"/>
    </row>
    <row r="551" spans="2:19" s="60" customFormat="1" ht="24" x14ac:dyDescent="0.2">
      <c r="B551" s="181"/>
      <c r="C551" s="180" t="s">
        <v>1867</v>
      </c>
      <c r="D551" s="214" t="s">
        <v>354</v>
      </c>
      <c r="E551" s="215">
        <v>73613</v>
      </c>
      <c r="F551" s="240" t="s">
        <v>1629</v>
      </c>
      <c r="G551" s="281" t="s">
        <v>2258</v>
      </c>
      <c r="H551" s="282">
        <v>350</v>
      </c>
      <c r="I551" s="270"/>
      <c r="J551" s="270"/>
      <c r="K551" s="271">
        <f t="shared" si="188"/>
        <v>0</v>
      </c>
      <c r="L551" s="270">
        <f t="shared" si="189"/>
        <v>0</v>
      </c>
      <c r="M551" s="270">
        <f t="shared" si="190"/>
        <v>0</v>
      </c>
      <c r="N551" s="271">
        <f t="shared" si="191"/>
        <v>0</v>
      </c>
      <c r="O551" s="270"/>
      <c r="P551" s="270" t="e">
        <f>IF(OR(E551="",G551=0),"",VLOOKUP(E551,#REF!,7,0)*H551)</f>
        <v>#REF!</v>
      </c>
      <c r="Q551" s="61"/>
      <c r="R551" s="63"/>
      <c r="S551" s="61"/>
    </row>
    <row r="552" spans="2:19" s="60" customFormat="1" ht="24" x14ac:dyDescent="0.2">
      <c r="B552" s="181"/>
      <c r="C552" s="180" t="s">
        <v>1867</v>
      </c>
      <c r="D552" s="214" t="s">
        <v>355</v>
      </c>
      <c r="E552" s="215" t="s">
        <v>2279</v>
      </c>
      <c r="F552" s="240" t="s">
        <v>1630</v>
      </c>
      <c r="G552" s="281" t="s">
        <v>2258</v>
      </c>
      <c r="H552" s="282">
        <v>100</v>
      </c>
      <c r="I552" s="270"/>
      <c r="J552" s="270"/>
      <c r="K552" s="271">
        <f t="shared" si="188"/>
        <v>0</v>
      </c>
      <c r="L552" s="270">
        <f t="shared" si="189"/>
        <v>0</v>
      </c>
      <c r="M552" s="270">
        <f t="shared" si="190"/>
        <v>0</v>
      </c>
      <c r="N552" s="271">
        <f t="shared" si="191"/>
        <v>0</v>
      </c>
      <c r="O552" s="270"/>
      <c r="P552" s="270" t="e">
        <f>IF(OR(E552="",G552=0),"",VLOOKUP(E552,#REF!,7,0)*H552)</f>
        <v>#REF!</v>
      </c>
      <c r="Q552" s="61"/>
      <c r="R552" s="63"/>
      <c r="S552" s="61"/>
    </row>
    <row r="553" spans="2:19" s="60" customFormat="1" ht="12" x14ac:dyDescent="0.2">
      <c r="B553" s="181"/>
      <c r="C553" s="180" t="s">
        <v>1867</v>
      </c>
      <c r="D553" s="214" t="s">
        <v>356</v>
      </c>
      <c r="E553" s="215" t="s">
        <v>2206</v>
      </c>
      <c r="F553" s="297" t="s">
        <v>1270</v>
      </c>
      <c r="G553" s="281" t="s">
        <v>2258</v>
      </c>
      <c r="H553" s="282">
        <v>1700</v>
      </c>
      <c r="I553" s="270"/>
      <c r="J553" s="270"/>
      <c r="K553" s="271">
        <f t="shared" si="188"/>
        <v>0</v>
      </c>
      <c r="L553" s="270">
        <f t="shared" si="189"/>
        <v>0</v>
      </c>
      <c r="M553" s="270">
        <f t="shared" si="190"/>
        <v>0</v>
      </c>
      <c r="N553" s="271">
        <f t="shared" si="191"/>
        <v>0</v>
      </c>
      <c r="O553" s="270"/>
      <c r="P553" s="270" t="e">
        <f>IF(OR(E553="",G553=0),"",VLOOKUP(E553,#REF!,7,0)*H553)</f>
        <v>#REF!</v>
      </c>
      <c r="Q553" s="61"/>
      <c r="R553" s="63"/>
      <c r="S553" s="61"/>
    </row>
    <row r="554" spans="2:19" s="60" customFormat="1" ht="12" x14ac:dyDescent="0.2">
      <c r="B554" s="181"/>
      <c r="C554" s="180"/>
      <c r="D554" s="214" t="s">
        <v>357</v>
      </c>
      <c r="E554" s="215"/>
      <c r="F554" s="277" t="s">
        <v>1302</v>
      </c>
      <c r="G554" s="281"/>
      <c r="H554" s="282"/>
      <c r="I554" s="257"/>
      <c r="J554" s="257"/>
      <c r="K554" s="257"/>
      <c r="L554" s="257"/>
      <c r="M554" s="257"/>
      <c r="N554" s="257"/>
      <c r="O554" s="258"/>
      <c r="P554" s="258"/>
      <c r="Q554" s="61"/>
      <c r="R554" s="63"/>
      <c r="S554" s="61"/>
    </row>
    <row r="555" spans="2:19" s="60" customFormat="1" ht="48" x14ac:dyDescent="0.2">
      <c r="B555" s="181"/>
      <c r="C555" s="180" t="s">
        <v>1867</v>
      </c>
      <c r="D555" s="214" t="s">
        <v>358</v>
      </c>
      <c r="E555" s="215">
        <v>83463</v>
      </c>
      <c r="F555" s="280" t="s">
        <v>1896</v>
      </c>
      <c r="G555" s="281" t="s">
        <v>2254</v>
      </c>
      <c r="H555" s="282">
        <v>1</v>
      </c>
      <c r="I555" s="270"/>
      <c r="J555" s="270"/>
      <c r="K555" s="271">
        <f t="shared" ref="K555:K563" si="192">IF(H555="","",I555+J555)</f>
        <v>0</v>
      </c>
      <c r="L555" s="270">
        <f t="shared" ref="L555:L563" si="193">IF(H555="","",H555*I555)</f>
        <v>0</v>
      </c>
      <c r="M555" s="270">
        <f t="shared" ref="M555:M563" si="194">IF(H555="","",H555*J555)</f>
        <v>0</v>
      </c>
      <c r="N555" s="271">
        <f t="shared" ref="N555:N563" si="195">IF(H555="","",H555*K555)</f>
        <v>0</v>
      </c>
      <c r="O555" s="270"/>
      <c r="P555" s="270" t="e">
        <f>IF(OR(E555="",G555=0),"",VLOOKUP(E555,#REF!,7,0)*H555)</f>
        <v>#REF!</v>
      </c>
      <c r="Q555" s="61"/>
      <c r="R555" s="63"/>
      <c r="S555" s="61"/>
    </row>
    <row r="556" spans="2:19" s="60" customFormat="1" ht="24" x14ac:dyDescent="0.2">
      <c r="B556" s="181"/>
      <c r="C556" s="180" t="s">
        <v>1867</v>
      </c>
      <c r="D556" s="214" t="s">
        <v>359</v>
      </c>
      <c r="E556" s="215" t="s">
        <v>2215</v>
      </c>
      <c r="F556" s="297" t="s">
        <v>1272</v>
      </c>
      <c r="G556" s="281" t="s">
        <v>2254</v>
      </c>
      <c r="H556" s="282">
        <v>1</v>
      </c>
      <c r="I556" s="270"/>
      <c r="J556" s="270"/>
      <c r="K556" s="271">
        <f t="shared" si="192"/>
        <v>0</v>
      </c>
      <c r="L556" s="270">
        <f t="shared" si="193"/>
        <v>0</v>
      </c>
      <c r="M556" s="270">
        <f t="shared" si="194"/>
        <v>0</v>
      </c>
      <c r="N556" s="271">
        <f t="shared" si="195"/>
        <v>0</v>
      </c>
      <c r="O556" s="270"/>
      <c r="P556" s="270" t="e">
        <f>IF(OR(E556="",G556=0),"",VLOOKUP(E556,#REF!,7,0)*H556)</f>
        <v>#REF!</v>
      </c>
      <c r="Q556" s="61"/>
      <c r="R556" s="63"/>
      <c r="S556" s="61"/>
    </row>
    <row r="557" spans="2:19" s="60" customFormat="1" ht="12" x14ac:dyDescent="0.2">
      <c r="B557" s="181"/>
      <c r="C557" s="180" t="s">
        <v>1867</v>
      </c>
      <c r="D557" s="214" t="s">
        <v>360</v>
      </c>
      <c r="E557" s="215" t="s">
        <v>2213</v>
      </c>
      <c r="F557" s="297" t="s">
        <v>1256</v>
      </c>
      <c r="G557" s="281" t="s">
        <v>2254</v>
      </c>
      <c r="H557" s="282">
        <v>7</v>
      </c>
      <c r="I557" s="270"/>
      <c r="J557" s="270"/>
      <c r="K557" s="271">
        <f t="shared" si="192"/>
        <v>0</v>
      </c>
      <c r="L557" s="270">
        <f t="shared" si="193"/>
        <v>0</v>
      </c>
      <c r="M557" s="270">
        <f t="shared" si="194"/>
        <v>0</v>
      </c>
      <c r="N557" s="271">
        <f t="shared" si="195"/>
        <v>0</v>
      </c>
      <c r="O557" s="270"/>
      <c r="P557" s="270" t="e">
        <f>IF(OR(E557="",G557=0),"",VLOOKUP(E557,#REF!,7,0)*H557)</f>
        <v>#REF!</v>
      </c>
      <c r="Q557" s="61"/>
      <c r="R557" s="63"/>
      <c r="S557" s="61"/>
    </row>
    <row r="558" spans="2:19" s="60" customFormat="1" ht="12" x14ac:dyDescent="0.2">
      <c r="B558" s="181"/>
      <c r="C558" s="180" t="s">
        <v>1867</v>
      </c>
      <c r="D558" s="214" t="s">
        <v>361</v>
      </c>
      <c r="E558" s="215" t="s">
        <v>2213</v>
      </c>
      <c r="F558" s="297" t="s">
        <v>1257</v>
      </c>
      <c r="G558" s="281" t="s">
        <v>2254</v>
      </c>
      <c r="H558" s="282">
        <v>2</v>
      </c>
      <c r="I558" s="270"/>
      <c r="J558" s="270"/>
      <c r="K558" s="271">
        <f t="shared" si="192"/>
        <v>0</v>
      </c>
      <c r="L558" s="270">
        <f t="shared" si="193"/>
        <v>0</v>
      </c>
      <c r="M558" s="270">
        <f t="shared" si="194"/>
        <v>0</v>
      </c>
      <c r="N558" s="271">
        <f t="shared" si="195"/>
        <v>0</v>
      </c>
      <c r="O558" s="270"/>
      <c r="P558" s="270" t="e">
        <f>IF(OR(E558="",G558=0),"",VLOOKUP(E558,#REF!,7,0)*H558)</f>
        <v>#REF!</v>
      </c>
      <c r="Q558" s="61"/>
      <c r="R558" s="63"/>
      <c r="S558" s="61"/>
    </row>
    <row r="559" spans="2:19" s="60" customFormat="1" ht="12" x14ac:dyDescent="0.2">
      <c r="B559" s="181"/>
      <c r="C559" s="180" t="s">
        <v>1766</v>
      </c>
      <c r="D559" s="214" t="s">
        <v>362</v>
      </c>
      <c r="E559" s="215">
        <v>90020</v>
      </c>
      <c r="F559" s="243" t="s">
        <v>1726</v>
      </c>
      <c r="G559" s="281" t="s">
        <v>2254</v>
      </c>
      <c r="H559" s="282">
        <v>1</v>
      </c>
      <c r="I559" s="270"/>
      <c r="J559" s="270"/>
      <c r="K559" s="257">
        <f t="shared" si="192"/>
        <v>0</v>
      </c>
      <c r="L559" s="257">
        <f t="shared" si="193"/>
        <v>0</v>
      </c>
      <c r="M559" s="257">
        <f t="shared" si="194"/>
        <v>0</v>
      </c>
      <c r="N559" s="257">
        <f t="shared" si="195"/>
        <v>0</v>
      </c>
      <c r="O559" s="258"/>
      <c r="P559" s="270" t="e">
        <f>IF(OR(E559="",G559=0),"",VLOOKUP(E559,#REF!,10,0)*H559)</f>
        <v>#REF!</v>
      </c>
      <c r="Q559" s="61"/>
      <c r="R559" s="63"/>
      <c r="S559" s="61"/>
    </row>
    <row r="560" spans="2:19" s="60" customFormat="1" ht="12" x14ac:dyDescent="0.2">
      <c r="B560" s="181"/>
      <c r="C560" s="180" t="s">
        <v>1766</v>
      </c>
      <c r="D560" s="214" t="s">
        <v>363</v>
      </c>
      <c r="E560" s="215">
        <v>90141</v>
      </c>
      <c r="F560" s="243" t="s">
        <v>1737</v>
      </c>
      <c r="G560" s="281" t="s">
        <v>2254</v>
      </c>
      <c r="H560" s="282">
        <v>3</v>
      </c>
      <c r="I560" s="270"/>
      <c r="J560" s="270"/>
      <c r="K560" s="257">
        <f t="shared" si="192"/>
        <v>0</v>
      </c>
      <c r="L560" s="257">
        <f t="shared" si="193"/>
        <v>0</v>
      </c>
      <c r="M560" s="257">
        <f t="shared" si="194"/>
        <v>0</v>
      </c>
      <c r="N560" s="257">
        <f t="shared" si="195"/>
        <v>0</v>
      </c>
      <c r="O560" s="258"/>
      <c r="P560" s="270" t="e">
        <f>IF(OR(E560="",G560=0),"",VLOOKUP(E560,#REF!,10,0)*H560)</f>
        <v>#REF!</v>
      </c>
      <c r="Q560" s="61"/>
      <c r="R560" s="63"/>
      <c r="S560" s="61"/>
    </row>
    <row r="561" spans="2:19" s="60" customFormat="1" ht="12" x14ac:dyDescent="0.2">
      <c r="B561" s="181"/>
      <c r="C561" s="180" t="s">
        <v>1766</v>
      </c>
      <c r="D561" s="214" t="s">
        <v>364</v>
      </c>
      <c r="E561" s="215">
        <v>90422</v>
      </c>
      <c r="F561" s="280" t="s">
        <v>6</v>
      </c>
      <c r="G561" s="281" t="s">
        <v>2258</v>
      </c>
      <c r="H561" s="282">
        <v>80</v>
      </c>
      <c r="I561" s="270"/>
      <c r="J561" s="270"/>
      <c r="K561" s="257">
        <f t="shared" si="192"/>
        <v>0</v>
      </c>
      <c r="L561" s="257">
        <f t="shared" si="193"/>
        <v>0</v>
      </c>
      <c r="M561" s="257">
        <f t="shared" si="194"/>
        <v>0</v>
      </c>
      <c r="N561" s="257">
        <f t="shared" si="195"/>
        <v>0</v>
      </c>
      <c r="O561" s="258"/>
      <c r="P561" s="270" t="e">
        <f>IF(OR(E561="",G561=0),"",VLOOKUP(E561,#REF!,10,0)*H561)</f>
        <v>#REF!</v>
      </c>
      <c r="Q561" s="61"/>
      <c r="R561" s="63"/>
      <c r="S561" s="61"/>
    </row>
    <row r="562" spans="2:19" s="60" customFormat="1" ht="12" x14ac:dyDescent="0.2">
      <c r="B562" s="181"/>
      <c r="C562" s="180" t="s">
        <v>1766</v>
      </c>
      <c r="D562" s="214" t="s">
        <v>365</v>
      </c>
      <c r="E562" s="215">
        <v>90453</v>
      </c>
      <c r="F562" s="280" t="s">
        <v>11</v>
      </c>
      <c r="G562" s="281" t="s">
        <v>2254</v>
      </c>
      <c r="H562" s="282">
        <v>4</v>
      </c>
      <c r="I562" s="270"/>
      <c r="J562" s="270"/>
      <c r="K562" s="257">
        <f t="shared" si="192"/>
        <v>0</v>
      </c>
      <c r="L562" s="257">
        <f t="shared" si="193"/>
        <v>0</v>
      </c>
      <c r="M562" s="257">
        <f t="shared" si="194"/>
        <v>0</v>
      </c>
      <c r="N562" s="257">
        <f t="shared" si="195"/>
        <v>0</v>
      </c>
      <c r="O562" s="258"/>
      <c r="P562" s="270" t="e">
        <f>IF(OR(E562="",G562=0),"",VLOOKUP(E562,#REF!,10,0)*H562)</f>
        <v>#REF!</v>
      </c>
      <c r="Q562" s="61"/>
      <c r="R562" s="63"/>
      <c r="S562" s="61"/>
    </row>
    <row r="563" spans="2:19" s="60" customFormat="1" ht="12" x14ac:dyDescent="0.2">
      <c r="B563" s="181"/>
      <c r="C563" s="180" t="s">
        <v>1766</v>
      </c>
      <c r="D563" s="214" t="s">
        <v>366</v>
      </c>
      <c r="E563" s="215">
        <v>90303</v>
      </c>
      <c r="F563" s="280" t="s">
        <v>1897</v>
      </c>
      <c r="G563" s="285" t="s">
        <v>2083</v>
      </c>
      <c r="H563" s="282">
        <v>4</v>
      </c>
      <c r="I563" s="270"/>
      <c r="J563" s="270"/>
      <c r="K563" s="257">
        <f t="shared" si="192"/>
        <v>0</v>
      </c>
      <c r="L563" s="257">
        <f t="shared" si="193"/>
        <v>0</v>
      </c>
      <c r="M563" s="257">
        <f t="shared" si="194"/>
        <v>0</v>
      </c>
      <c r="N563" s="257">
        <f t="shared" si="195"/>
        <v>0</v>
      </c>
      <c r="O563" s="258"/>
      <c r="P563" s="270" t="e">
        <f>IF(OR(E563="",G563=0),"",VLOOKUP(E563,#REF!,10,0)*H563)</f>
        <v>#REF!</v>
      </c>
      <c r="Q563" s="61"/>
      <c r="R563" s="63"/>
      <c r="S563" s="61"/>
    </row>
    <row r="564" spans="2:19" s="60" customFormat="1" ht="12" x14ac:dyDescent="0.2">
      <c r="B564" s="181"/>
      <c r="C564" s="180" t="s">
        <v>1867</v>
      </c>
      <c r="D564" s="214" t="s">
        <v>367</v>
      </c>
      <c r="E564" s="215">
        <v>83420</v>
      </c>
      <c r="F564" s="243" t="s">
        <v>1218</v>
      </c>
      <c r="G564" s="281" t="s">
        <v>2258</v>
      </c>
      <c r="H564" s="282">
        <v>200</v>
      </c>
      <c r="I564" s="270"/>
      <c r="J564" s="270"/>
      <c r="K564" s="271">
        <f>IF(H564="","",I564+J564)</f>
        <v>0</v>
      </c>
      <c r="L564" s="270">
        <f>IF(H564="","",H564*I564)</f>
        <v>0</v>
      </c>
      <c r="M564" s="270">
        <f>IF(H564="","",H564*J564)</f>
        <v>0</v>
      </c>
      <c r="N564" s="271">
        <f>IF(H564="","",H564*K564)</f>
        <v>0</v>
      </c>
      <c r="O564" s="270"/>
      <c r="P564" s="270" t="e">
        <f>IF(OR(E564="",G564=0),"",VLOOKUP(E564,#REF!,7,0)*H564)</f>
        <v>#REF!</v>
      </c>
      <c r="Q564" s="61"/>
      <c r="R564" s="63"/>
      <c r="S564" s="61"/>
    </row>
    <row r="565" spans="2:19" s="60" customFormat="1" ht="12" x14ac:dyDescent="0.2">
      <c r="B565" s="181"/>
      <c r="C565" s="180"/>
      <c r="D565" s="214" t="s">
        <v>368</v>
      </c>
      <c r="E565" s="215"/>
      <c r="F565" s="277" t="s">
        <v>1303</v>
      </c>
      <c r="G565" s="281"/>
      <c r="H565" s="282"/>
      <c r="I565" s="257"/>
      <c r="J565" s="257"/>
      <c r="K565" s="257"/>
      <c r="L565" s="257"/>
      <c r="M565" s="257"/>
      <c r="N565" s="257"/>
      <c r="O565" s="258"/>
      <c r="P565" s="258"/>
      <c r="Q565" s="61"/>
      <c r="R565" s="63"/>
      <c r="S565" s="61"/>
    </row>
    <row r="566" spans="2:19" s="60" customFormat="1" ht="96" x14ac:dyDescent="0.2">
      <c r="B566" s="181"/>
      <c r="C566" s="180" t="s">
        <v>1766</v>
      </c>
      <c r="D566" s="214" t="s">
        <v>369</v>
      </c>
      <c r="E566" s="215">
        <v>90436</v>
      </c>
      <c r="F566" s="297" t="s">
        <v>1259</v>
      </c>
      <c r="G566" s="281" t="s">
        <v>2254</v>
      </c>
      <c r="H566" s="282">
        <v>31</v>
      </c>
      <c r="I566" s="270"/>
      <c r="J566" s="270"/>
      <c r="K566" s="257">
        <f t="shared" ref="K566:K579" si="196">IF(H566="","",I566+J566)</f>
        <v>0</v>
      </c>
      <c r="L566" s="257">
        <f t="shared" ref="L566:L579" si="197">IF(H566="","",H566*I566)</f>
        <v>0</v>
      </c>
      <c r="M566" s="257">
        <f t="shared" ref="M566:M579" si="198">IF(H566="","",H566*J566)</f>
        <v>0</v>
      </c>
      <c r="N566" s="257">
        <f t="shared" ref="N566:N579" si="199">IF(H566="","",H566*K566)</f>
        <v>0</v>
      </c>
      <c r="O566" s="258"/>
      <c r="P566" s="270" t="e">
        <f>IF(OR(E566="",G566=0),"",VLOOKUP(E566,#REF!,10,0)*H566)</f>
        <v>#REF!</v>
      </c>
      <c r="Q566" s="61"/>
      <c r="R566" s="63"/>
      <c r="S566" s="61"/>
    </row>
    <row r="567" spans="2:19" s="60" customFormat="1" ht="12" x14ac:dyDescent="0.2">
      <c r="B567" s="181"/>
      <c r="C567" s="180" t="s">
        <v>1766</v>
      </c>
      <c r="D567" s="214" t="s">
        <v>370</v>
      </c>
      <c r="E567" s="215">
        <v>90539</v>
      </c>
      <c r="F567" s="297" t="s">
        <v>1820</v>
      </c>
      <c r="G567" s="281" t="s">
        <v>2254</v>
      </c>
      <c r="H567" s="282">
        <v>2</v>
      </c>
      <c r="I567" s="270"/>
      <c r="J567" s="270"/>
      <c r="K567" s="257">
        <f t="shared" si="196"/>
        <v>0</v>
      </c>
      <c r="L567" s="257">
        <f t="shared" si="197"/>
        <v>0</v>
      </c>
      <c r="M567" s="257">
        <f t="shared" si="198"/>
        <v>0</v>
      </c>
      <c r="N567" s="257">
        <f t="shared" si="199"/>
        <v>0</v>
      </c>
      <c r="O567" s="258"/>
      <c r="P567" s="270" t="e">
        <f>IF(OR(E567="",G567=0),"",VLOOKUP(E567,#REF!,10,0)*H567)</f>
        <v>#REF!</v>
      </c>
      <c r="Q567" s="61"/>
      <c r="R567" s="63"/>
      <c r="S567" s="61"/>
    </row>
    <row r="568" spans="2:19" s="60" customFormat="1" ht="12" x14ac:dyDescent="0.2">
      <c r="B568" s="181"/>
      <c r="C568" s="180" t="s">
        <v>1766</v>
      </c>
      <c r="D568" s="214" t="s">
        <v>371</v>
      </c>
      <c r="E568" s="215">
        <v>90428</v>
      </c>
      <c r="F568" s="297" t="s">
        <v>1263</v>
      </c>
      <c r="G568" s="281" t="s">
        <v>2254</v>
      </c>
      <c r="H568" s="282">
        <v>9</v>
      </c>
      <c r="I568" s="270"/>
      <c r="J568" s="270"/>
      <c r="K568" s="257">
        <f t="shared" si="196"/>
        <v>0</v>
      </c>
      <c r="L568" s="257">
        <f t="shared" si="197"/>
        <v>0</v>
      </c>
      <c r="M568" s="257">
        <f t="shared" si="198"/>
        <v>0</v>
      </c>
      <c r="N568" s="257">
        <f t="shared" si="199"/>
        <v>0</v>
      </c>
      <c r="O568" s="258"/>
      <c r="P568" s="270" t="e">
        <f>IF(OR(E568="",G568=0),"",VLOOKUP(E568,#REF!,10,0)*H568)</f>
        <v>#REF!</v>
      </c>
      <c r="Q568" s="61"/>
      <c r="R568" s="63"/>
      <c r="S568" s="61"/>
    </row>
    <row r="569" spans="2:19" s="60" customFormat="1" ht="12" x14ac:dyDescent="0.2">
      <c r="B569" s="181"/>
      <c r="C569" s="180" t="s">
        <v>1766</v>
      </c>
      <c r="D569" s="214" t="s">
        <v>372</v>
      </c>
      <c r="E569" s="215">
        <v>90431</v>
      </c>
      <c r="F569" s="297" t="s">
        <v>1264</v>
      </c>
      <c r="G569" s="281" t="s">
        <v>2254</v>
      </c>
      <c r="H569" s="282">
        <v>2</v>
      </c>
      <c r="I569" s="270"/>
      <c r="J569" s="270"/>
      <c r="K569" s="257">
        <f t="shared" si="196"/>
        <v>0</v>
      </c>
      <c r="L569" s="257">
        <f t="shared" si="197"/>
        <v>0</v>
      </c>
      <c r="M569" s="257">
        <f t="shared" si="198"/>
        <v>0</v>
      </c>
      <c r="N569" s="257">
        <f t="shared" si="199"/>
        <v>0</v>
      </c>
      <c r="O569" s="258"/>
      <c r="P569" s="270" t="e">
        <f>IF(OR(E569="",G569=0),"",VLOOKUP(E569,#REF!,10,0)*H569)</f>
        <v>#REF!</v>
      </c>
      <c r="Q569" s="61"/>
      <c r="R569" s="63"/>
      <c r="S569" s="61"/>
    </row>
    <row r="570" spans="2:19" s="60" customFormat="1" ht="12" x14ac:dyDescent="0.2">
      <c r="B570" s="181"/>
      <c r="C570" s="180" t="s">
        <v>1867</v>
      </c>
      <c r="D570" s="214" t="s">
        <v>373</v>
      </c>
      <c r="E570" s="215">
        <v>72334</v>
      </c>
      <c r="F570" s="297" t="s">
        <v>1265</v>
      </c>
      <c r="G570" s="281" t="s">
        <v>2254</v>
      </c>
      <c r="H570" s="282">
        <v>3</v>
      </c>
      <c r="I570" s="270"/>
      <c r="J570" s="270"/>
      <c r="K570" s="271">
        <f t="shared" si="196"/>
        <v>0</v>
      </c>
      <c r="L570" s="270">
        <f t="shared" si="197"/>
        <v>0</v>
      </c>
      <c r="M570" s="270">
        <f t="shared" si="198"/>
        <v>0</v>
      </c>
      <c r="N570" s="271">
        <f t="shared" si="199"/>
        <v>0</v>
      </c>
      <c r="O570" s="270"/>
      <c r="P570" s="270" t="e">
        <f>IF(OR(E570="",G570=0),"",VLOOKUP(E570,#REF!,7,0)*H570)</f>
        <v>#REF!</v>
      </c>
      <c r="Q570" s="61"/>
      <c r="R570" s="63"/>
      <c r="S570" s="61"/>
    </row>
    <row r="571" spans="2:19" s="60" customFormat="1" ht="12" x14ac:dyDescent="0.2">
      <c r="B571" s="181"/>
      <c r="C571" s="180" t="s">
        <v>1867</v>
      </c>
      <c r="D571" s="214" t="s">
        <v>374</v>
      </c>
      <c r="E571" s="215">
        <v>83566</v>
      </c>
      <c r="F571" s="297" t="s">
        <v>1661</v>
      </c>
      <c r="G571" s="281" t="s">
        <v>2254</v>
      </c>
      <c r="H571" s="282">
        <v>51</v>
      </c>
      <c r="I571" s="270"/>
      <c r="J571" s="270"/>
      <c r="K571" s="271">
        <f t="shared" si="196"/>
        <v>0</v>
      </c>
      <c r="L571" s="270">
        <f t="shared" si="197"/>
        <v>0</v>
      </c>
      <c r="M571" s="270">
        <f t="shared" si="198"/>
        <v>0</v>
      </c>
      <c r="N571" s="271">
        <f t="shared" si="199"/>
        <v>0</v>
      </c>
      <c r="O571" s="270"/>
      <c r="P571" s="270" t="e">
        <f>IF(OR(E571="",G571=0),"",VLOOKUP(E571,#REF!,7,0)*H571)</f>
        <v>#REF!</v>
      </c>
      <c r="Q571" s="61"/>
      <c r="R571" s="63"/>
      <c r="S571" s="61"/>
    </row>
    <row r="572" spans="2:19" s="60" customFormat="1" ht="12" x14ac:dyDescent="0.2">
      <c r="B572" s="181"/>
      <c r="C572" s="180" t="s">
        <v>1766</v>
      </c>
      <c r="D572" s="214" t="s">
        <v>375</v>
      </c>
      <c r="E572" s="215">
        <v>90450</v>
      </c>
      <c r="F572" s="297" t="s">
        <v>1662</v>
      </c>
      <c r="G572" s="281" t="s">
        <v>2254</v>
      </c>
      <c r="H572" s="282">
        <v>17</v>
      </c>
      <c r="I572" s="270"/>
      <c r="J572" s="270"/>
      <c r="K572" s="257">
        <f t="shared" si="196"/>
        <v>0</v>
      </c>
      <c r="L572" s="257">
        <f t="shared" si="197"/>
        <v>0</v>
      </c>
      <c r="M572" s="257">
        <f t="shared" si="198"/>
        <v>0</v>
      </c>
      <c r="N572" s="257">
        <f t="shared" si="199"/>
        <v>0</v>
      </c>
      <c r="O572" s="258"/>
      <c r="P572" s="270" t="e">
        <f>IF(OR(E572="",G572=0),"",VLOOKUP(E572,#REF!,10,0)*H572)</f>
        <v>#REF!</v>
      </c>
      <c r="Q572" s="61"/>
      <c r="R572" s="63"/>
      <c r="S572" s="61"/>
    </row>
    <row r="573" spans="2:19" s="60" customFormat="1" ht="24" x14ac:dyDescent="0.2">
      <c r="B573" s="181"/>
      <c r="C573" s="180" t="s">
        <v>1867</v>
      </c>
      <c r="D573" s="214" t="s">
        <v>376</v>
      </c>
      <c r="E573" s="215">
        <v>83387</v>
      </c>
      <c r="F573" s="240" t="s">
        <v>1627</v>
      </c>
      <c r="G573" s="281" t="s">
        <v>2254</v>
      </c>
      <c r="H573" s="282">
        <v>65</v>
      </c>
      <c r="I573" s="270"/>
      <c r="J573" s="270"/>
      <c r="K573" s="271">
        <f t="shared" si="196"/>
        <v>0</v>
      </c>
      <c r="L573" s="270">
        <f t="shared" si="197"/>
        <v>0</v>
      </c>
      <c r="M573" s="270">
        <f t="shared" si="198"/>
        <v>0</v>
      </c>
      <c r="N573" s="271">
        <f t="shared" si="199"/>
        <v>0</v>
      </c>
      <c r="O573" s="270"/>
      <c r="P573" s="270" t="e">
        <f>IF(OR(E573="",G573=0),"",VLOOKUP(E573,#REF!,7,0)*H573)</f>
        <v>#REF!</v>
      </c>
      <c r="Q573" s="61"/>
      <c r="R573" s="63"/>
      <c r="S573" s="61"/>
    </row>
    <row r="574" spans="2:19" s="60" customFormat="1" ht="12" x14ac:dyDescent="0.2">
      <c r="B574" s="181"/>
      <c r="C574" s="180" t="s">
        <v>1867</v>
      </c>
      <c r="D574" s="214" t="s">
        <v>377</v>
      </c>
      <c r="E574" s="215">
        <v>83386</v>
      </c>
      <c r="F574" s="243" t="s">
        <v>1268</v>
      </c>
      <c r="G574" s="281" t="s">
        <v>2254</v>
      </c>
      <c r="H574" s="282">
        <v>17</v>
      </c>
      <c r="I574" s="270"/>
      <c r="J574" s="270"/>
      <c r="K574" s="271">
        <f t="shared" si="196"/>
        <v>0</v>
      </c>
      <c r="L574" s="270">
        <f t="shared" si="197"/>
        <v>0</v>
      </c>
      <c r="M574" s="270">
        <f t="shared" si="198"/>
        <v>0</v>
      </c>
      <c r="N574" s="271">
        <f t="shared" si="199"/>
        <v>0</v>
      </c>
      <c r="O574" s="270"/>
      <c r="P574" s="270" t="e">
        <f>IF(OR(E574="",G574=0),"",VLOOKUP(E574,#REF!,7,0)*H574)</f>
        <v>#REF!</v>
      </c>
      <c r="Q574" s="61"/>
      <c r="R574" s="63"/>
      <c r="S574" s="61"/>
    </row>
    <row r="575" spans="2:19" s="60" customFormat="1" ht="24" x14ac:dyDescent="0.2">
      <c r="B575" s="181"/>
      <c r="C575" s="180" t="s">
        <v>1766</v>
      </c>
      <c r="D575" s="214" t="s">
        <v>378</v>
      </c>
      <c r="E575" s="215">
        <v>90146</v>
      </c>
      <c r="F575" s="240" t="s">
        <v>1631</v>
      </c>
      <c r="G575" s="293" t="s">
        <v>2258</v>
      </c>
      <c r="H575" s="282">
        <v>84</v>
      </c>
      <c r="I575" s="270"/>
      <c r="J575" s="270"/>
      <c r="K575" s="257">
        <f t="shared" si="196"/>
        <v>0</v>
      </c>
      <c r="L575" s="257">
        <f t="shared" si="197"/>
        <v>0</v>
      </c>
      <c r="M575" s="257">
        <f t="shared" si="198"/>
        <v>0</v>
      </c>
      <c r="N575" s="257">
        <f t="shared" si="199"/>
        <v>0</v>
      </c>
      <c r="O575" s="258"/>
      <c r="P575" s="270" t="e">
        <f>IF(OR(E575="",G575=0),"",VLOOKUP(E575,#REF!,10,0)*H575)</f>
        <v>#REF!</v>
      </c>
      <c r="Q575" s="61"/>
      <c r="R575" s="63"/>
      <c r="S575" s="61"/>
    </row>
    <row r="576" spans="2:19" s="60" customFormat="1" ht="24" x14ac:dyDescent="0.2">
      <c r="B576" s="181"/>
      <c r="C576" s="180" t="s">
        <v>1766</v>
      </c>
      <c r="D576" s="214" t="s">
        <v>379</v>
      </c>
      <c r="E576" s="215">
        <v>90129</v>
      </c>
      <c r="F576" s="232" t="s">
        <v>1455</v>
      </c>
      <c r="G576" s="293" t="s">
        <v>2258</v>
      </c>
      <c r="H576" s="291">
        <v>24</v>
      </c>
      <c r="I576" s="270"/>
      <c r="J576" s="270"/>
      <c r="K576" s="257">
        <f t="shared" si="196"/>
        <v>0</v>
      </c>
      <c r="L576" s="257">
        <f t="shared" si="197"/>
        <v>0</v>
      </c>
      <c r="M576" s="257">
        <f t="shared" si="198"/>
        <v>0</v>
      </c>
      <c r="N576" s="257">
        <f t="shared" si="199"/>
        <v>0</v>
      </c>
      <c r="O576" s="258"/>
      <c r="P576" s="270" t="e">
        <f>IF(OR(E576="",G576=0),"",VLOOKUP(E576,#REF!,10,0)*H576)</f>
        <v>#REF!</v>
      </c>
      <c r="Q576" s="61"/>
      <c r="R576" s="63"/>
      <c r="S576" s="61"/>
    </row>
    <row r="577" spans="2:19" s="60" customFormat="1" ht="24" x14ac:dyDescent="0.2">
      <c r="B577" s="181"/>
      <c r="C577" s="180" t="s">
        <v>1867</v>
      </c>
      <c r="D577" s="214" t="s">
        <v>380</v>
      </c>
      <c r="E577" s="215">
        <v>73613</v>
      </c>
      <c r="F577" s="240" t="s">
        <v>1629</v>
      </c>
      <c r="G577" s="281" t="s">
        <v>2258</v>
      </c>
      <c r="H577" s="282">
        <v>400</v>
      </c>
      <c r="I577" s="270"/>
      <c r="J577" s="270"/>
      <c r="K577" s="271">
        <f t="shared" si="196"/>
        <v>0</v>
      </c>
      <c r="L577" s="270">
        <f t="shared" si="197"/>
        <v>0</v>
      </c>
      <c r="M577" s="270">
        <f t="shared" si="198"/>
        <v>0</v>
      </c>
      <c r="N577" s="271">
        <f t="shared" si="199"/>
        <v>0</v>
      </c>
      <c r="O577" s="270"/>
      <c r="P577" s="270" t="e">
        <f>IF(OR(E577="",G577=0),"",VLOOKUP(E577,#REF!,7,0)*H577)</f>
        <v>#REF!</v>
      </c>
      <c r="Q577" s="61"/>
      <c r="R577" s="63"/>
      <c r="S577" s="61"/>
    </row>
    <row r="578" spans="2:19" s="60" customFormat="1" ht="24" x14ac:dyDescent="0.2">
      <c r="B578" s="181"/>
      <c r="C578" s="180" t="s">
        <v>1867</v>
      </c>
      <c r="D578" s="214" t="s">
        <v>381</v>
      </c>
      <c r="E578" s="215" t="s">
        <v>2279</v>
      </c>
      <c r="F578" s="240" t="s">
        <v>1630</v>
      </c>
      <c r="G578" s="281" t="s">
        <v>2258</v>
      </c>
      <c r="H578" s="282">
        <v>100</v>
      </c>
      <c r="I578" s="270"/>
      <c r="J578" s="270"/>
      <c r="K578" s="271">
        <f t="shared" si="196"/>
        <v>0</v>
      </c>
      <c r="L578" s="270">
        <f t="shared" si="197"/>
        <v>0</v>
      </c>
      <c r="M578" s="270">
        <f t="shared" si="198"/>
        <v>0</v>
      </c>
      <c r="N578" s="271">
        <f t="shared" si="199"/>
        <v>0</v>
      </c>
      <c r="O578" s="270"/>
      <c r="P578" s="270" t="e">
        <f>IF(OR(E578="",G578=0),"",VLOOKUP(E578,#REF!,7,0)*H578)</f>
        <v>#REF!</v>
      </c>
      <c r="Q578" s="61"/>
      <c r="R578" s="63"/>
      <c r="S578" s="61"/>
    </row>
    <row r="579" spans="2:19" s="60" customFormat="1" ht="12" x14ac:dyDescent="0.2">
      <c r="B579" s="181"/>
      <c r="C579" s="180" t="s">
        <v>1867</v>
      </c>
      <c r="D579" s="214" t="s">
        <v>382</v>
      </c>
      <c r="E579" s="215" t="s">
        <v>2206</v>
      </c>
      <c r="F579" s="297" t="s">
        <v>1270</v>
      </c>
      <c r="G579" s="281" t="s">
        <v>2258</v>
      </c>
      <c r="H579" s="282">
        <v>1200</v>
      </c>
      <c r="I579" s="270"/>
      <c r="J579" s="270"/>
      <c r="K579" s="271">
        <f t="shared" si="196"/>
        <v>0</v>
      </c>
      <c r="L579" s="270">
        <f t="shared" si="197"/>
        <v>0</v>
      </c>
      <c r="M579" s="270">
        <f t="shared" si="198"/>
        <v>0</v>
      </c>
      <c r="N579" s="271">
        <f t="shared" si="199"/>
        <v>0</v>
      </c>
      <c r="O579" s="270"/>
      <c r="P579" s="270" t="e">
        <f>IF(OR(E579="",G579=0),"",VLOOKUP(E579,#REF!,7,0)*H579)</f>
        <v>#REF!</v>
      </c>
      <c r="Q579" s="61"/>
      <c r="R579" s="63"/>
      <c r="S579" s="61"/>
    </row>
    <row r="580" spans="2:19" s="60" customFormat="1" ht="12" x14ac:dyDescent="0.2">
      <c r="B580" s="181"/>
      <c r="C580" s="180"/>
      <c r="D580" s="214" t="s">
        <v>383</v>
      </c>
      <c r="E580" s="215"/>
      <c r="F580" s="277" t="s">
        <v>1304</v>
      </c>
      <c r="G580" s="281"/>
      <c r="H580" s="282"/>
      <c r="I580" s="257"/>
      <c r="J580" s="257"/>
      <c r="K580" s="257"/>
      <c r="L580" s="257"/>
      <c r="M580" s="257"/>
      <c r="N580" s="257"/>
      <c r="O580" s="258"/>
      <c r="P580" s="258"/>
      <c r="Q580" s="61"/>
      <c r="R580" s="63"/>
      <c r="S580" s="61"/>
    </row>
    <row r="581" spans="2:19" s="60" customFormat="1" ht="48" x14ac:dyDescent="0.2">
      <c r="B581" s="181"/>
      <c r="C581" s="180" t="s">
        <v>1867</v>
      </c>
      <c r="D581" s="214" t="s">
        <v>384</v>
      </c>
      <c r="E581" s="215" t="s">
        <v>2220</v>
      </c>
      <c r="F581" s="280" t="s">
        <v>1896</v>
      </c>
      <c r="G581" s="281" t="s">
        <v>2254</v>
      </c>
      <c r="H581" s="282">
        <v>1</v>
      </c>
      <c r="I581" s="270"/>
      <c r="J581" s="270"/>
      <c r="K581" s="271">
        <f t="shared" ref="K581:K590" si="200">IF(H581="","",I581+J581)</f>
        <v>0</v>
      </c>
      <c r="L581" s="270">
        <f t="shared" ref="L581:L590" si="201">IF(H581="","",H581*I581)</f>
        <v>0</v>
      </c>
      <c r="M581" s="270">
        <f t="shared" ref="M581:M590" si="202">IF(H581="","",H581*J581)</f>
        <v>0</v>
      </c>
      <c r="N581" s="271">
        <f t="shared" ref="N581:N590" si="203">IF(H581="","",H581*K581)</f>
        <v>0</v>
      </c>
      <c r="O581" s="270"/>
      <c r="P581" s="270" t="e">
        <f>IF(OR(E581="",G581=0),"",VLOOKUP(E581,#REF!,7,0)*H581)</f>
        <v>#REF!</v>
      </c>
      <c r="Q581" s="61"/>
      <c r="R581" s="63"/>
      <c r="S581" s="61"/>
    </row>
    <row r="582" spans="2:19" s="60" customFormat="1" ht="24" x14ac:dyDescent="0.2">
      <c r="B582" s="181"/>
      <c r="C582" s="180" t="s">
        <v>1867</v>
      </c>
      <c r="D582" s="214" t="s">
        <v>385</v>
      </c>
      <c r="E582" s="215" t="s">
        <v>2215</v>
      </c>
      <c r="F582" s="297" t="s">
        <v>1272</v>
      </c>
      <c r="G582" s="281" t="s">
        <v>2254</v>
      </c>
      <c r="H582" s="282">
        <v>1</v>
      </c>
      <c r="I582" s="270"/>
      <c r="J582" s="270"/>
      <c r="K582" s="271">
        <f t="shared" si="200"/>
        <v>0</v>
      </c>
      <c r="L582" s="270">
        <f t="shared" si="201"/>
        <v>0</v>
      </c>
      <c r="M582" s="270">
        <f t="shared" si="202"/>
        <v>0</v>
      </c>
      <c r="N582" s="271">
        <f t="shared" si="203"/>
        <v>0</v>
      </c>
      <c r="O582" s="270"/>
      <c r="P582" s="270" t="e">
        <f>IF(OR(E582="",G582=0),"",VLOOKUP(E582,#REF!,7,0)*H582)</f>
        <v>#REF!</v>
      </c>
      <c r="Q582" s="61"/>
      <c r="R582" s="63"/>
      <c r="S582" s="61"/>
    </row>
    <row r="583" spans="2:19" s="60" customFormat="1" ht="12" x14ac:dyDescent="0.2">
      <c r="B583" s="181"/>
      <c r="C583" s="180" t="s">
        <v>1867</v>
      </c>
      <c r="D583" s="214" t="s">
        <v>386</v>
      </c>
      <c r="E583" s="215" t="s">
        <v>2214</v>
      </c>
      <c r="F583" s="297" t="s">
        <v>1255</v>
      </c>
      <c r="G583" s="281" t="s">
        <v>2254</v>
      </c>
      <c r="H583" s="282">
        <v>1</v>
      </c>
      <c r="I583" s="270"/>
      <c r="J583" s="270"/>
      <c r="K583" s="271">
        <f t="shared" si="200"/>
        <v>0</v>
      </c>
      <c r="L583" s="270">
        <f t="shared" si="201"/>
        <v>0</v>
      </c>
      <c r="M583" s="270">
        <f t="shared" si="202"/>
        <v>0</v>
      </c>
      <c r="N583" s="271">
        <f t="shared" si="203"/>
        <v>0</v>
      </c>
      <c r="O583" s="270"/>
      <c r="P583" s="270" t="e">
        <f>IF(OR(E583="",G583=0),"",VLOOKUP(E583,#REF!,7,0)*H583)</f>
        <v>#REF!</v>
      </c>
      <c r="Q583" s="61"/>
      <c r="R583" s="63"/>
      <c r="S583" s="61"/>
    </row>
    <row r="584" spans="2:19" s="60" customFormat="1" ht="12" x14ac:dyDescent="0.2">
      <c r="B584" s="181"/>
      <c r="C584" s="180" t="s">
        <v>1867</v>
      </c>
      <c r="D584" s="214" t="s">
        <v>387</v>
      </c>
      <c r="E584" s="215" t="s">
        <v>2213</v>
      </c>
      <c r="F584" s="297" t="s">
        <v>1256</v>
      </c>
      <c r="G584" s="281" t="s">
        <v>2254</v>
      </c>
      <c r="H584" s="282">
        <v>9</v>
      </c>
      <c r="I584" s="270"/>
      <c r="J584" s="270"/>
      <c r="K584" s="271">
        <f t="shared" si="200"/>
        <v>0</v>
      </c>
      <c r="L584" s="270">
        <f t="shared" si="201"/>
        <v>0</v>
      </c>
      <c r="M584" s="270">
        <f t="shared" si="202"/>
        <v>0</v>
      </c>
      <c r="N584" s="271">
        <f t="shared" si="203"/>
        <v>0</v>
      </c>
      <c r="O584" s="270"/>
      <c r="P584" s="270" t="e">
        <f>IF(OR(E584="",G584=0),"",VLOOKUP(E584,#REF!,7,0)*H584)</f>
        <v>#REF!</v>
      </c>
      <c r="Q584" s="61"/>
      <c r="R584" s="63"/>
      <c r="S584" s="61"/>
    </row>
    <row r="585" spans="2:19" s="60" customFormat="1" ht="12" x14ac:dyDescent="0.2">
      <c r="B585" s="181"/>
      <c r="C585" s="180" t="s">
        <v>1867</v>
      </c>
      <c r="D585" s="214" t="s">
        <v>388</v>
      </c>
      <c r="E585" s="215" t="s">
        <v>2213</v>
      </c>
      <c r="F585" s="297" t="s">
        <v>1257</v>
      </c>
      <c r="G585" s="281" t="s">
        <v>2254</v>
      </c>
      <c r="H585" s="282">
        <v>3</v>
      </c>
      <c r="I585" s="270"/>
      <c r="J585" s="270"/>
      <c r="K585" s="271">
        <f t="shared" si="200"/>
        <v>0</v>
      </c>
      <c r="L585" s="270">
        <f t="shared" si="201"/>
        <v>0</v>
      </c>
      <c r="M585" s="270">
        <f t="shared" si="202"/>
        <v>0</v>
      </c>
      <c r="N585" s="271">
        <f t="shared" si="203"/>
        <v>0</v>
      </c>
      <c r="O585" s="270"/>
      <c r="P585" s="270" t="e">
        <f>IF(OR(E585="",G585=0),"",VLOOKUP(E585,#REF!,7,0)*H585)</f>
        <v>#REF!</v>
      </c>
      <c r="Q585" s="61"/>
      <c r="R585" s="63"/>
      <c r="S585" s="61"/>
    </row>
    <row r="586" spans="2:19" s="60" customFormat="1" ht="12" x14ac:dyDescent="0.2">
      <c r="B586" s="181"/>
      <c r="C586" s="180" t="s">
        <v>1766</v>
      </c>
      <c r="D586" s="214" t="s">
        <v>389</v>
      </c>
      <c r="E586" s="215">
        <v>90020</v>
      </c>
      <c r="F586" s="243" t="s">
        <v>1726</v>
      </c>
      <c r="G586" s="281" t="s">
        <v>2254</v>
      </c>
      <c r="H586" s="282">
        <v>1</v>
      </c>
      <c r="I586" s="270"/>
      <c r="J586" s="270"/>
      <c r="K586" s="257">
        <f t="shared" si="200"/>
        <v>0</v>
      </c>
      <c r="L586" s="257">
        <f t="shared" si="201"/>
        <v>0</v>
      </c>
      <c r="M586" s="257">
        <f t="shared" si="202"/>
        <v>0</v>
      </c>
      <c r="N586" s="257">
        <f t="shared" si="203"/>
        <v>0</v>
      </c>
      <c r="O586" s="258"/>
      <c r="P586" s="270" t="e">
        <f>IF(OR(E586="",G586=0),"",VLOOKUP(E586,#REF!,10,0)*H586)</f>
        <v>#REF!</v>
      </c>
      <c r="Q586" s="61"/>
      <c r="R586" s="63"/>
      <c r="S586" s="61"/>
    </row>
    <row r="587" spans="2:19" s="60" customFormat="1" ht="12" x14ac:dyDescent="0.2">
      <c r="B587" s="181"/>
      <c r="C587" s="180" t="s">
        <v>1766</v>
      </c>
      <c r="D587" s="214" t="s">
        <v>390</v>
      </c>
      <c r="E587" s="215">
        <v>90141</v>
      </c>
      <c r="F587" s="243" t="s">
        <v>1737</v>
      </c>
      <c r="G587" s="281" t="s">
        <v>2254</v>
      </c>
      <c r="H587" s="282">
        <v>3</v>
      </c>
      <c r="I587" s="270"/>
      <c r="J587" s="270"/>
      <c r="K587" s="257">
        <f t="shared" si="200"/>
        <v>0</v>
      </c>
      <c r="L587" s="257">
        <f t="shared" si="201"/>
        <v>0</v>
      </c>
      <c r="M587" s="257">
        <f t="shared" si="202"/>
        <v>0</v>
      </c>
      <c r="N587" s="257">
        <f t="shared" si="203"/>
        <v>0</v>
      </c>
      <c r="O587" s="258"/>
      <c r="P587" s="270" t="e">
        <f>IF(OR(E587="",G587=0),"",VLOOKUP(E587,#REF!,10,0)*H587)</f>
        <v>#REF!</v>
      </c>
      <c r="Q587" s="61"/>
      <c r="R587" s="63"/>
      <c r="S587" s="61"/>
    </row>
    <row r="588" spans="2:19" s="60" customFormat="1" ht="12" x14ac:dyDescent="0.2">
      <c r="B588" s="181"/>
      <c r="C588" s="180" t="s">
        <v>1766</v>
      </c>
      <c r="D588" s="214" t="s">
        <v>391</v>
      </c>
      <c r="E588" s="215">
        <v>90422</v>
      </c>
      <c r="F588" s="280" t="s">
        <v>6</v>
      </c>
      <c r="G588" s="281" t="s">
        <v>2258</v>
      </c>
      <c r="H588" s="282">
        <v>86</v>
      </c>
      <c r="I588" s="270"/>
      <c r="J588" s="270"/>
      <c r="K588" s="257">
        <f t="shared" si="200"/>
        <v>0</v>
      </c>
      <c r="L588" s="257">
        <f t="shared" si="201"/>
        <v>0</v>
      </c>
      <c r="M588" s="257">
        <f t="shared" si="202"/>
        <v>0</v>
      </c>
      <c r="N588" s="257">
        <f t="shared" si="203"/>
        <v>0</v>
      </c>
      <c r="O588" s="258"/>
      <c r="P588" s="270" t="e">
        <f>IF(OR(E588="",G588=0),"",VLOOKUP(E588,#REF!,10,0)*H588)</f>
        <v>#REF!</v>
      </c>
      <c r="Q588" s="61"/>
      <c r="R588" s="63"/>
      <c r="S588" s="61"/>
    </row>
    <row r="589" spans="2:19" s="60" customFormat="1" ht="12" x14ac:dyDescent="0.2">
      <c r="B589" s="181"/>
      <c r="C589" s="180" t="s">
        <v>1766</v>
      </c>
      <c r="D589" s="214" t="s">
        <v>392</v>
      </c>
      <c r="E589" s="215">
        <v>90453</v>
      </c>
      <c r="F589" s="280" t="s">
        <v>11</v>
      </c>
      <c r="G589" s="281" t="s">
        <v>2254</v>
      </c>
      <c r="H589" s="282">
        <v>4</v>
      </c>
      <c r="I589" s="270"/>
      <c r="J589" s="270"/>
      <c r="K589" s="257">
        <f t="shared" si="200"/>
        <v>0</v>
      </c>
      <c r="L589" s="257">
        <f t="shared" si="201"/>
        <v>0</v>
      </c>
      <c r="M589" s="257">
        <f t="shared" si="202"/>
        <v>0</v>
      </c>
      <c r="N589" s="257">
        <f t="shared" si="203"/>
        <v>0</v>
      </c>
      <c r="O589" s="258"/>
      <c r="P589" s="270" t="e">
        <f>IF(OR(E589="",G589=0),"",VLOOKUP(E589,#REF!,10,0)*H589)</f>
        <v>#REF!</v>
      </c>
      <c r="Q589" s="61"/>
      <c r="R589" s="63"/>
      <c r="S589" s="61"/>
    </row>
    <row r="590" spans="2:19" s="60" customFormat="1" ht="12" x14ac:dyDescent="0.2">
      <c r="B590" s="181"/>
      <c r="C590" s="180" t="s">
        <v>1766</v>
      </c>
      <c r="D590" s="214" t="s">
        <v>393</v>
      </c>
      <c r="E590" s="215">
        <v>90303</v>
      </c>
      <c r="F590" s="280" t="s">
        <v>1897</v>
      </c>
      <c r="G590" s="285" t="s">
        <v>2083</v>
      </c>
      <c r="H590" s="282">
        <v>4</v>
      </c>
      <c r="I590" s="270"/>
      <c r="J590" s="270"/>
      <c r="K590" s="257">
        <f t="shared" si="200"/>
        <v>0</v>
      </c>
      <c r="L590" s="257">
        <f t="shared" si="201"/>
        <v>0</v>
      </c>
      <c r="M590" s="257">
        <f t="shared" si="202"/>
        <v>0</v>
      </c>
      <c r="N590" s="257">
        <f t="shared" si="203"/>
        <v>0</v>
      </c>
      <c r="O590" s="258"/>
      <c r="P590" s="270" t="e">
        <f>IF(OR(E590="",G590=0),"",VLOOKUP(E590,#REF!,10,0)*H590)</f>
        <v>#REF!</v>
      </c>
      <c r="Q590" s="61"/>
      <c r="R590" s="63"/>
      <c r="S590" s="61"/>
    </row>
    <row r="591" spans="2:19" s="60" customFormat="1" ht="12" x14ac:dyDescent="0.2">
      <c r="B591" s="181"/>
      <c r="C591" s="180" t="s">
        <v>1867</v>
      </c>
      <c r="D591" s="214" t="s">
        <v>394</v>
      </c>
      <c r="E591" s="215">
        <v>83420</v>
      </c>
      <c r="F591" s="243" t="s">
        <v>1218</v>
      </c>
      <c r="G591" s="281" t="s">
        <v>2258</v>
      </c>
      <c r="H591" s="282">
        <v>215</v>
      </c>
      <c r="I591" s="270"/>
      <c r="J591" s="270"/>
      <c r="K591" s="271">
        <f>IF(H591="","",I591+J591)</f>
        <v>0</v>
      </c>
      <c r="L591" s="270">
        <f>IF(H591="","",H591*I591)</f>
        <v>0</v>
      </c>
      <c r="M591" s="270">
        <f>IF(H591="","",H591*J591)</f>
        <v>0</v>
      </c>
      <c r="N591" s="271">
        <f>IF(H591="","",H591*K591)</f>
        <v>0</v>
      </c>
      <c r="O591" s="270"/>
      <c r="P591" s="270" t="e">
        <f>IF(OR(E591="",G591=0),"",VLOOKUP(E591,#REF!,7,0)*H591)</f>
        <v>#REF!</v>
      </c>
      <c r="Q591" s="61"/>
      <c r="R591" s="63"/>
      <c r="S591" s="61"/>
    </row>
    <row r="592" spans="2:19" s="60" customFormat="1" ht="12" x14ac:dyDescent="0.2">
      <c r="B592" s="181"/>
      <c r="C592" s="180"/>
      <c r="D592" s="214" t="s">
        <v>395</v>
      </c>
      <c r="E592" s="215"/>
      <c r="F592" s="277" t="s">
        <v>1305</v>
      </c>
      <c r="G592" s="281"/>
      <c r="H592" s="282"/>
      <c r="I592" s="257"/>
      <c r="J592" s="257"/>
      <c r="K592" s="257"/>
      <c r="L592" s="257"/>
      <c r="M592" s="257"/>
      <c r="N592" s="257"/>
      <c r="O592" s="258"/>
      <c r="P592" s="258"/>
      <c r="Q592" s="61"/>
      <c r="R592" s="63"/>
      <c r="S592" s="61"/>
    </row>
    <row r="593" spans="2:19" s="60" customFormat="1" ht="96" x14ac:dyDescent="0.2">
      <c r="B593" s="181"/>
      <c r="C593" s="180" t="s">
        <v>1766</v>
      </c>
      <c r="D593" s="214" t="s">
        <v>396</v>
      </c>
      <c r="E593" s="215">
        <v>90436</v>
      </c>
      <c r="F593" s="297" t="s">
        <v>1259</v>
      </c>
      <c r="G593" s="281" t="s">
        <v>2254</v>
      </c>
      <c r="H593" s="282">
        <v>24</v>
      </c>
      <c r="I593" s="270"/>
      <c r="J593" s="270"/>
      <c r="K593" s="257">
        <f t="shared" ref="K593:K598" si="204">IF(H593="","",I593+J593)</f>
        <v>0</v>
      </c>
      <c r="L593" s="257">
        <f t="shared" ref="L593:L598" si="205">IF(H593="","",H593*I593)</f>
        <v>0</v>
      </c>
      <c r="M593" s="257">
        <f t="shared" ref="M593:M598" si="206">IF(H593="","",H593*J593)</f>
        <v>0</v>
      </c>
      <c r="N593" s="257">
        <f t="shared" ref="N593:N598" si="207">IF(H593="","",H593*K593)</f>
        <v>0</v>
      </c>
      <c r="O593" s="258"/>
      <c r="P593" s="270" t="e">
        <f>IF(OR(E593="",G593=0),"",VLOOKUP(E593,#REF!,10,0)*H593)</f>
        <v>#REF!</v>
      </c>
      <c r="Q593" s="61"/>
      <c r="R593" s="63"/>
      <c r="S593" s="61"/>
    </row>
    <row r="594" spans="2:19" s="60" customFormat="1" ht="12" x14ac:dyDescent="0.2">
      <c r="B594" s="181"/>
      <c r="C594" s="180" t="s">
        <v>1766</v>
      </c>
      <c r="D594" s="214" t="s">
        <v>397</v>
      </c>
      <c r="E594" s="215">
        <v>90447</v>
      </c>
      <c r="F594" s="297" t="s">
        <v>1306</v>
      </c>
      <c r="G594" s="281" t="s">
        <v>2254</v>
      </c>
      <c r="H594" s="282">
        <v>2</v>
      </c>
      <c r="I594" s="270"/>
      <c r="J594" s="270"/>
      <c r="K594" s="257">
        <f t="shared" si="204"/>
        <v>0</v>
      </c>
      <c r="L594" s="257">
        <f t="shared" si="205"/>
        <v>0</v>
      </c>
      <c r="M594" s="257">
        <f t="shared" si="206"/>
        <v>0</v>
      </c>
      <c r="N594" s="257">
        <f t="shared" si="207"/>
        <v>0</v>
      </c>
      <c r="O594" s="258"/>
      <c r="P594" s="270" t="e">
        <f>IF(OR(E594="",G594=0),"",VLOOKUP(E594,#REF!,10,0)*H594)</f>
        <v>#REF!</v>
      </c>
      <c r="Q594" s="61"/>
      <c r="R594" s="63"/>
      <c r="S594" s="61"/>
    </row>
    <row r="595" spans="2:19" s="60" customFormat="1" ht="48" x14ac:dyDescent="0.2">
      <c r="B595" s="181"/>
      <c r="C595" s="180" t="s">
        <v>1766</v>
      </c>
      <c r="D595" s="214" t="s">
        <v>398</v>
      </c>
      <c r="E595" s="215">
        <v>90435</v>
      </c>
      <c r="F595" s="297" t="s">
        <v>1261</v>
      </c>
      <c r="G595" s="281" t="s">
        <v>2254</v>
      </c>
      <c r="H595" s="282">
        <v>2</v>
      </c>
      <c r="I595" s="270"/>
      <c r="J595" s="270"/>
      <c r="K595" s="257">
        <f t="shared" si="204"/>
        <v>0</v>
      </c>
      <c r="L595" s="257">
        <f t="shared" si="205"/>
        <v>0</v>
      </c>
      <c r="M595" s="257">
        <f t="shared" si="206"/>
        <v>0</v>
      </c>
      <c r="N595" s="257">
        <f t="shared" si="207"/>
        <v>0</v>
      </c>
      <c r="O595" s="258"/>
      <c r="P595" s="270" t="e">
        <f>IF(OR(E595="",G595=0),"",VLOOKUP(E595,#REF!,10,0)*H595)</f>
        <v>#REF!</v>
      </c>
      <c r="Q595" s="61"/>
      <c r="R595" s="63"/>
      <c r="S595" s="61"/>
    </row>
    <row r="596" spans="2:19" s="60" customFormat="1" ht="12" x14ac:dyDescent="0.2">
      <c r="B596" s="181"/>
      <c r="C596" s="180" t="s">
        <v>1766</v>
      </c>
      <c r="D596" s="214" t="s">
        <v>399</v>
      </c>
      <c r="E596" s="215">
        <v>90539</v>
      </c>
      <c r="F596" s="297" t="s">
        <v>1820</v>
      </c>
      <c r="G596" s="281" t="s">
        <v>2254</v>
      </c>
      <c r="H596" s="282">
        <v>3</v>
      </c>
      <c r="I596" s="270"/>
      <c r="J596" s="270"/>
      <c r="K596" s="257">
        <f t="shared" si="204"/>
        <v>0</v>
      </c>
      <c r="L596" s="257">
        <f t="shared" si="205"/>
        <v>0</v>
      </c>
      <c r="M596" s="257">
        <f t="shared" si="206"/>
        <v>0</v>
      </c>
      <c r="N596" s="257">
        <f t="shared" si="207"/>
        <v>0</v>
      </c>
      <c r="O596" s="258"/>
      <c r="P596" s="270" t="e">
        <f>IF(OR(E596="",G596=0),"",VLOOKUP(E596,#REF!,10,0)*H596)</f>
        <v>#REF!</v>
      </c>
      <c r="Q596" s="61"/>
      <c r="R596" s="63"/>
      <c r="S596" s="61"/>
    </row>
    <row r="597" spans="2:19" s="60" customFormat="1" ht="12" x14ac:dyDescent="0.2">
      <c r="B597" s="181"/>
      <c r="C597" s="180" t="s">
        <v>1766</v>
      </c>
      <c r="D597" s="214" t="s">
        <v>400</v>
      </c>
      <c r="E597" s="215">
        <v>90428</v>
      </c>
      <c r="F597" s="297" t="s">
        <v>1263</v>
      </c>
      <c r="G597" s="281" t="s">
        <v>2254</v>
      </c>
      <c r="H597" s="282">
        <v>4</v>
      </c>
      <c r="I597" s="270"/>
      <c r="J597" s="270"/>
      <c r="K597" s="257">
        <f t="shared" si="204"/>
        <v>0</v>
      </c>
      <c r="L597" s="257">
        <f t="shared" si="205"/>
        <v>0</v>
      </c>
      <c r="M597" s="257">
        <f t="shared" si="206"/>
        <v>0</v>
      </c>
      <c r="N597" s="257">
        <f t="shared" si="207"/>
        <v>0</v>
      </c>
      <c r="O597" s="258"/>
      <c r="P597" s="270" t="e">
        <f>IF(OR(E597="",G597=0),"",VLOOKUP(E597,#REF!,10,0)*H597)</f>
        <v>#REF!</v>
      </c>
      <c r="Q597" s="61"/>
      <c r="R597" s="63"/>
      <c r="S597" s="61"/>
    </row>
    <row r="598" spans="2:19" s="60" customFormat="1" ht="12" x14ac:dyDescent="0.2">
      <c r="B598" s="181"/>
      <c r="C598" s="180" t="s">
        <v>1766</v>
      </c>
      <c r="D598" s="214" t="s">
        <v>401</v>
      </c>
      <c r="E598" s="215">
        <v>90431</v>
      </c>
      <c r="F598" s="297" t="s">
        <v>1264</v>
      </c>
      <c r="G598" s="281" t="s">
        <v>2254</v>
      </c>
      <c r="H598" s="282">
        <v>1</v>
      </c>
      <c r="I598" s="270"/>
      <c r="J598" s="270"/>
      <c r="K598" s="257">
        <f t="shared" si="204"/>
        <v>0</v>
      </c>
      <c r="L598" s="257">
        <f t="shared" si="205"/>
        <v>0</v>
      </c>
      <c r="M598" s="257">
        <f t="shared" si="206"/>
        <v>0</v>
      </c>
      <c r="N598" s="257">
        <f t="shared" si="207"/>
        <v>0</v>
      </c>
      <c r="O598" s="258"/>
      <c r="P598" s="270" t="e">
        <f>IF(OR(E598="",G598=0),"",VLOOKUP(E598,#REF!,10,0)*H598)</f>
        <v>#REF!</v>
      </c>
      <c r="Q598" s="61"/>
      <c r="R598" s="63"/>
      <c r="S598" s="61"/>
    </row>
    <row r="599" spans="2:19" s="60" customFormat="1" ht="12" x14ac:dyDescent="0.2">
      <c r="B599" s="181"/>
      <c r="C599" s="180" t="s">
        <v>1867</v>
      </c>
      <c r="D599" s="214" t="s">
        <v>402</v>
      </c>
      <c r="E599" s="215">
        <v>72334</v>
      </c>
      <c r="F599" s="297" t="s">
        <v>1265</v>
      </c>
      <c r="G599" s="281" t="s">
        <v>2254</v>
      </c>
      <c r="H599" s="282">
        <v>2</v>
      </c>
      <c r="I599" s="270"/>
      <c r="J599" s="270"/>
      <c r="K599" s="271">
        <f>IF(H599="","",I599+J599)</f>
        <v>0</v>
      </c>
      <c r="L599" s="270">
        <f>IF(H599="","",H599*I599)</f>
        <v>0</v>
      </c>
      <c r="M599" s="270">
        <f>IF(H599="","",H599*J599)</f>
        <v>0</v>
      </c>
      <c r="N599" s="271">
        <f>IF(H599="","",H599*K599)</f>
        <v>0</v>
      </c>
      <c r="O599" s="270"/>
      <c r="P599" s="270" t="e">
        <f>IF(OR(E599="",G599=0),"",VLOOKUP(E599,#REF!,7,0)*H599)</f>
        <v>#REF!</v>
      </c>
      <c r="Q599" s="61"/>
      <c r="R599" s="63"/>
      <c r="S599" s="61"/>
    </row>
    <row r="600" spans="2:19" s="60" customFormat="1" ht="12" x14ac:dyDescent="0.2">
      <c r="B600" s="181"/>
      <c r="C600" s="180" t="s">
        <v>1766</v>
      </c>
      <c r="D600" s="214" t="s">
        <v>403</v>
      </c>
      <c r="E600" s="215">
        <v>90429</v>
      </c>
      <c r="F600" s="297" t="s">
        <v>1823</v>
      </c>
      <c r="G600" s="281" t="s">
        <v>2254</v>
      </c>
      <c r="H600" s="282">
        <v>2</v>
      </c>
      <c r="I600" s="270"/>
      <c r="J600" s="270"/>
      <c r="K600" s="257">
        <f>IF(H600="","",I600+J600)</f>
        <v>0</v>
      </c>
      <c r="L600" s="257">
        <f>IF(H600="","",H600*I600)</f>
        <v>0</v>
      </c>
      <c r="M600" s="257">
        <f>IF(H600="","",H600*J600)</f>
        <v>0</v>
      </c>
      <c r="N600" s="257">
        <f>IF(H600="","",H600*K600)</f>
        <v>0</v>
      </c>
      <c r="O600" s="258"/>
      <c r="P600" s="270" t="e">
        <f>IF(OR(E600="",G600=0),"",VLOOKUP(E600,#REF!,10,0)*H600)</f>
        <v>#REF!</v>
      </c>
      <c r="Q600" s="61"/>
      <c r="R600" s="63"/>
      <c r="S600" s="61"/>
    </row>
    <row r="601" spans="2:19" s="60" customFormat="1" ht="12" x14ac:dyDescent="0.2">
      <c r="B601" s="181"/>
      <c r="C601" s="180" t="s">
        <v>1766</v>
      </c>
      <c r="D601" s="214" t="s">
        <v>404</v>
      </c>
      <c r="E601" s="215">
        <v>90432</v>
      </c>
      <c r="F601" s="297" t="s">
        <v>1274</v>
      </c>
      <c r="G601" s="281" t="s">
        <v>2254</v>
      </c>
      <c r="H601" s="282">
        <v>1</v>
      </c>
      <c r="I601" s="270"/>
      <c r="J601" s="270"/>
      <c r="K601" s="257">
        <f>IF(H601="","",I601+J601)</f>
        <v>0</v>
      </c>
      <c r="L601" s="257">
        <f>IF(H601="","",H601*I601)</f>
        <v>0</v>
      </c>
      <c r="M601" s="257">
        <f>IF(H601="","",H601*J601)</f>
        <v>0</v>
      </c>
      <c r="N601" s="257">
        <f>IF(H601="","",H601*K601)</f>
        <v>0</v>
      </c>
      <c r="O601" s="258"/>
      <c r="P601" s="270" t="e">
        <f>IF(OR(E601="",G601=0),"",VLOOKUP(E601,#REF!,10,0)*H601)</f>
        <v>#REF!</v>
      </c>
      <c r="Q601" s="61"/>
      <c r="R601" s="63"/>
      <c r="S601" s="61"/>
    </row>
    <row r="602" spans="2:19" s="60" customFormat="1" ht="12" x14ac:dyDescent="0.2">
      <c r="B602" s="181"/>
      <c r="C602" s="180" t="s">
        <v>1867</v>
      </c>
      <c r="D602" s="214" t="s">
        <v>405</v>
      </c>
      <c r="E602" s="215">
        <v>83566</v>
      </c>
      <c r="F602" s="297" t="s">
        <v>1661</v>
      </c>
      <c r="G602" s="281" t="s">
        <v>2254</v>
      </c>
      <c r="H602" s="282">
        <v>33</v>
      </c>
      <c r="I602" s="270"/>
      <c r="J602" s="270"/>
      <c r="K602" s="271">
        <f t="shared" ref="K602:K608" si="208">IF(H602="","",I602+J602)</f>
        <v>0</v>
      </c>
      <c r="L602" s="270">
        <f t="shared" ref="L602:L608" si="209">IF(H602="","",H602*I602)</f>
        <v>0</v>
      </c>
      <c r="M602" s="270">
        <f t="shared" ref="M602:M608" si="210">IF(H602="","",H602*J602)</f>
        <v>0</v>
      </c>
      <c r="N602" s="271">
        <f t="shared" ref="N602:N608" si="211">IF(H602="","",H602*K602)</f>
        <v>0</v>
      </c>
      <c r="O602" s="270"/>
      <c r="P602" s="270" t="e">
        <f>IF(OR(E602="",G602=0),"",VLOOKUP(E602,#REF!,7,0)*H602)</f>
        <v>#REF!</v>
      </c>
      <c r="Q602" s="61"/>
      <c r="R602" s="63"/>
      <c r="S602" s="61"/>
    </row>
    <row r="603" spans="2:19" s="60" customFormat="1" ht="12" x14ac:dyDescent="0.2">
      <c r="B603" s="181"/>
      <c r="C603" s="180" t="s">
        <v>1766</v>
      </c>
      <c r="D603" s="214" t="s">
        <v>406</v>
      </c>
      <c r="E603" s="215">
        <v>90450</v>
      </c>
      <c r="F603" s="297" t="s">
        <v>1662</v>
      </c>
      <c r="G603" s="281" t="s">
        <v>2254</v>
      </c>
      <c r="H603" s="282">
        <v>14</v>
      </c>
      <c r="I603" s="270"/>
      <c r="J603" s="270"/>
      <c r="K603" s="257">
        <f t="shared" si="208"/>
        <v>0</v>
      </c>
      <c r="L603" s="257">
        <f t="shared" si="209"/>
        <v>0</v>
      </c>
      <c r="M603" s="257">
        <f t="shared" si="210"/>
        <v>0</v>
      </c>
      <c r="N603" s="257">
        <f t="shared" si="211"/>
        <v>0</v>
      </c>
      <c r="O603" s="258"/>
      <c r="P603" s="270" t="e">
        <f>IF(OR(E603="",G603=0),"",VLOOKUP(E603,#REF!,10,0)*H603)</f>
        <v>#REF!</v>
      </c>
      <c r="Q603" s="61"/>
      <c r="R603" s="63"/>
      <c r="S603" s="61"/>
    </row>
    <row r="604" spans="2:19" s="60" customFormat="1" ht="12" x14ac:dyDescent="0.2">
      <c r="B604" s="181"/>
      <c r="C604" s="180" t="s">
        <v>1867</v>
      </c>
      <c r="D604" s="214" t="s">
        <v>407</v>
      </c>
      <c r="E604" s="215">
        <v>83566</v>
      </c>
      <c r="F604" s="284" t="s">
        <v>1307</v>
      </c>
      <c r="G604" s="281" t="s">
        <v>2254</v>
      </c>
      <c r="H604" s="282">
        <v>1</v>
      </c>
      <c r="I604" s="270"/>
      <c r="J604" s="270"/>
      <c r="K604" s="271">
        <f t="shared" si="208"/>
        <v>0</v>
      </c>
      <c r="L604" s="270">
        <f t="shared" si="209"/>
        <v>0</v>
      </c>
      <c r="M604" s="270">
        <f t="shared" si="210"/>
        <v>0</v>
      </c>
      <c r="N604" s="271">
        <f t="shared" si="211"/>
        <v>0</v>
      </c>
      <c r="O604" s="270"/>
      <c r="P604" s="270" t="e">
        <f>IF(OR(E604="",G604=0),"",VLOOKUP(E604,#REF!,7,0)*H604)</f>
        <v>#REF!</v>
      </c>
      <c r="Q604" s="61"/>
      <c r="R604" s="63"/>
      <c r="S604" s="61"/>
    </row>
    <row r="605" spans="2:19" s="60" customFormat="1" ht="24" x14ac:dyDescent="0.2">
      <c r="B605" s="181"/>
      <c r="C605" s="180" t="s">
        <v>1867</v>
      </c>
      <c r="D605" s="214" t="s">
        <v>408</v>
      </c>
      <c r="E605" s="215">
        <v>83387</v>
      </c>
      <c r="F605" s="240" t="s">
        <v>1627</v>
      </c>
      <c r="G605" s="281" t="s">
        <v>2254</v>
      </c>
      <c r="H605" s="282">
        <v>43</v>
      </c>
      <c r="I605" s="270"/>
      <c r="J605" s="270"/>
      <c r="K605" s="271">
        <f t="shared" si="208"/>
        <v>0</v>
      </c>
      <c r="L605" s="270">
        <f t="shared" si="209"/>
        <v>0</v>
      </c>
      <c r="M605" s="270">
        <f t="shared" si="210"/>
        <v>0</v>
      </c>
      <c r="N605" s="271">
        <f t="shared" si="211"/>
        <v>0</v>
      </c>
      <c r="O605" s="270"/>
      <c r="P605" s="270" t="e">
        <f>IF(OR(E605="",G605=0),"",VLOOKUP(E605,#REF!,7,0)*H605)</f>
        <v>#REF!</v>
      </c>
      <c r="Q605" s="61"/>
      <c r="R605" s="63"/>
      <c r="S605" s="61"/>
    </row>
    <row r="606" spans="2:19" s="60" customFormat="1" ht="12" x14ac:dyDescent="0.2">
      <c r="B606" s="181"/>
      <c r="C606" s="180" t="s">
        <v>1867</v>
      </c>
      <c r="D606" s="214" t="s">
        <v>409</v>
      </c>
      <c r="E606" s="215">
        <v>83386</v>
      </c>
      <c r="F606" s="243" t="s">
        <v>1268</v>
      </c>
      <c r="G606" s="281" t="s">
        <v>2254</v>
      </c>
      <c r="H606" s="282">
        <v>15</v>
      </c>
      <c r="I606" s="270"/>
      <c r="J606" s="270"/>
      <c r="K606" s="271">
        <f t="shared" si="208"/>
        <v>0</v>
      </c>
      <c r="L606" s="270">
        <f t="shared" si="209"/>
        <v>0</v>
      </c>
      <c r="M606" s="270">
        <f t="shared" si="210"/>
        <v>0</v>
      </c>
      <c r="N606" s="271">
        <f t="shared" si="211"/>
        <v>0</v>
      </c>
      <c r="O606" s="270"/>
      <c r="P606" s="270" t="e">
        <f>IF(OR(E606="",G606=0),"",VLOOKUP(E606,#REF!,7,0)*H606)</f>
        <v>#REF!</v>
      </c>
      <c r="Q606" s="61"/>
      <c r="R606" s="63"/>
      <c r="S606" s="61"/>
    </row>
    <row r="607" spans="2:19" s="60" customFormat="1" ht="24" x14ac:dyDescent="0.2">
      <c r="B607" s="181"/>
      <c r="C607" s="180" t="s">
        <v>1766</v>
      </c>
      <c r="D607" s="214" t="s">
        <v>410</v>
      </c>
      <c r="E607" s="215">
        <v>90146</v>
      </c>
      <c r="F607" s="240" t="s">
        <v>1631</v>
      </c>
      <c r="G607" s="293" t="s">
        <v>2258</v>
      </c>
      <c r="H607" s="282">
        <v>54</v>
      </c>
      <c r="I607" s="270"/>
      <c r="J607" s="270"/>
      <c r="K607" s="257">
        <f t="shared" si="208"/>
        <v>0</v>
      </c>
      <c r="L607" s="257">
        <f t="shared" si="209"/>
        <v>0</v>
      </c>
      <c r="M607" s="257">
        <f t="shared" si="210"/>
        <v>0</v>
      </c>
      <c r="N607" s="257">
        <f t="shared" si="211"/>
        <v>0</v>
      </c>
      <c r="O607" s="258"/>
      <c r="P607" s="270" t="e">
        <f>IF(OR(E607="",G607=0),"",VLOOKUP(E607,#REF!,10,0)*H607)</f>
        <v>#REF!</v>
      </c>
      <c r="Q607" s="61"/>
      <c r="R607" s="63"/>
      <c r="S607" s="61"/>
    </row>
    <row r="608" spans="2:19" s="60" customFormat="1" ht="24" x14ac:dyDescent="0.2">
      <c r="B608" s="181"/>
      <c r="C608" s="180" t="s">
        <v>1766</v>
      </c>
      <c r="D608" s="214" t="s">
        <v>411</v>
      </c>
      <c r="E608" s="215">
        <v>90129</v>
      </c>
      <c r="F608" s="232" t="s">
        <v>1455</v>
      </c>
      <c r="G608" s="293" t="s">
        <v>2258</v>
      </c>
      <c r="H608" s="291">
        <v>24</v>
      </c>
      <c r="I608" s="270"/>
      <c r="J608" s="270"/>
      <c r="K608" s="257">
        <f t="shared" si="208"/>
        <v>0</v>
      </c>
      <c r="L608" s="257">
        <f t="shared" si="209"/>
        <v>0</v>
      </c>
      <c r="M608" s="257">
        <f t="shared" si="210"/>
        <v>0</v>
      </c>
      <c r="N608" s="257">
        <f t="shared" si="211"/>
        <v>0</v>
      </c>
      <c r="O608" s="258"/>
      <c r="P608" s="270" t="e">
        <f>IF(OR(E608="",G608=0),"",VLOOKUP(E608,#REF!,10,0)*H608)</f>
        <v>#REF!</v>
      </c>
      <c r="Q608" s="61"/>
      <c r="R608" s="63"/>
      <c r="S608" s="61"/>
    </row>
    <row r="609" spans="2:19" s="60" customFormat="1" ht="24" x14ac:dyDescent="0.2">
      <c r="B609" s="181"/>
      <c r="C609" s="180" t="s">
        <v>1867</v>
      </c>
      <c r="D609" s="214" t="s">
        <v>412</v>
      </c>
      <c r="E609" s="215">
        <v>73613</v>
      </c>
      <c r="F609" s="240" t="s">
        <v>1629</v>
      </c>
      <c r="G609" s="281" t="s">
        <v>2258</v>
      </c>
      <c r="H609" s="282">
        <v>300</v>
      </c>
      <c r="I609" s="270"/>
      <c r="J609" s="270"/>
      <c r="K609" s="271">
        <f>IF(H609="","",I609+J609)</f>
        <v>0</v>
      </c>
      <c r="L609" s="270">
        <f>IF(H609="","",H609*I609)</f>
        <v>0</v>
      </c>
      <c r="M609" s="270">
        <f>IF(H609="","",H609*J609)</f>
        <v>0</v>
      </c>
      <c r="N609" s="271">
        <f>IF(H609="","",H609*K609)</f>
        <v>0</v>
      </c>
      <c r="O609" s="270"/>
      <c r="P609" s="270" t="e">
        <f>IF(OR(E609="",G609=0),"",VLOOKUP(E609,#REF!,7,0)*H609)</f>
        <v>#REF!</v>
      </c>
      <c r="Q609" s="61"/>
      <c r="R609" s="63"/>
      <c r="S609" s="61"/>
    </row>
    <row r="610" spans="2:19" s="60" customFormat="1" ht="24" x14ac:dyDescent="0.2">
      <c r="B610" s="181"/>
      <c r="C610" s="180" t="s">
        <v>1867</v>
      </c>
      <c r="D610" s="214" t="s">
        <v>413</v>
      </c>
      <c r="E610" s="215" t="s">
        <v>2279</v>
      </c>
      <c r="F610" s="240" t="s">
        <v>1630</v>
      </c>
      <c r="G610" s="281" t="s">
        <v>2258</v>
      </c>
      <c r="H610" s="282">
        <v>100</v>
      </c>
      <c r="I610" s="270"/>
      <c r="J610" s="270"/>
      <c r="K610" s="271">
        <f>IF(H610="","",I610+J610)</f>
        <v>0</v>
      </c>
      <c r="L610" s="270">
        <f>IF(H610="","",H610*I610)</f>
        <v>0</v>
      </c>
      <c r="M610" s="270">
        <f>IF(H610="","",H610*J610)</f>
        <v>0</v>
      </c>
      <c r="N610" s="271">
        <f>IF(H610="","",H610*K610)</f>
        <v>0</v>
      </c>
      <c r="O610" s="270"/>
      <c r="P610" s="270" t="e">
        <f>IF(OR(E610="",G610=0),"",VLOOKUP(E610,#REF!,7,0)*H610)</f>
        <v>#REF!</v>
      </c>
      <c r="Q610" s="61"/>
      <c r="R610" s="63"/>
      <c r="S610" s="61"/>
    </row>
    <row r="611" spans="2:19" s="60" customFormat="1" ht="12" x14ac:dyDescent="0.2">
      <c r="B611" s="181"/>
      <c r="C611" s="180" t="s">
        <v>1867</v>
      </c>
      <c r="D611" s="214" t="s">
        <v>414</v>
      </c>
      <c r="E611" s="215" t="s">
        <v>2206</v>
      </c>
      <c r="F611" s="297" t="s">
        <v>1270</v>
      </c>
      <c r="G611" s="281" t="s">
        <v>2258</v>
      </c>
      <c r="H611" s="282">
        <v>1500</v>
      </c>
      <c r="I611" s="270"/>
      <c r="J611" s="270"/>
      <c r="K611" s="271">
        <f>IF(H611="","",I611+J611)</f>
        <v>0</v>
      </c>
      <c r="L611" s="270">
        <f>IF(H611="","",H611*I611)</f>
        <v>0</v>
      </c>
      <c r="M611" s="270">
        <f>IF(H611="","",H611*J611)</f>
        <v>0</v>
      </c>
      <c r="N611" s="271">
        <f>IF(H611="","",H611*K611)</f>
        <v>0</v>
      </c>
      <c r="O611" s="270"/>
      <c r="P611" s="270" t="e">
        <f>IF(OR(E611="",G611=0),"",VLOOKUP(E611,#REF!,7,0)*H611)</f>
        <v>#REF!</v>
      </c>
      <c r="Q611" s="61"/>
      <c r="R611" s="63"/>
      <c r="S611" s="61"/>
    </row>
    <row r="612" spans="2:19" s="60" customFormat="1" ht="12" x14ac:dyDescent="0.2">
      <c r="B612" s="181"/>
      <c r="C612" s="180"/>
      <c r="D612" s="214" t="s">
        <v>415</v>
      </c>
      <c r="E612" s="215"/>
      <c r="F612" s="277" t="s">
        <v>1308</v>
      </c>
      <c r="G612" s="281"/>
      <c r="H612" s="282"/>
      <c r="I612" s="257"/>
      <c r="J612" s="257"/>
      <c r="K612" s="257"/>
      <c r="L612" s="257"/>
      <c r="M612" s="257"/>
      <c r="N612" s="257"/>
      <c r="O612" s="258"/>
      <c r="P612" s="258"/>
      <c r="Q612" s="61"/>
      <c r="R612" s="63"/>
      <c r="S612" s="61"/>
    </row>
    <row r="613" spans="2:19" s="60" customFormat="1" ht="48" x14ac:dyDescent="0.2">
      <c r="B613" s="181"/>
      <c r="C613" s="180" t="s">
        <v>1867</v>
      </c>
      <c r="D613" s="214" t="s">
        <v>416</v>
      </c>
      <c r="E613" s="215" t="s">
        <v>2222</v>
      </c>
      <c r="F613" s="280" t="s">
        <v>1896</v>
      </c>
      <c r="G613" s="281" t="s">
        <v>2254</v>
      </c>
      <c r="H613" s="282">
        <v>1</v>
      </c>
      <c r="I613" s="270"/>
      <c r="J613" s="270"/>
      <c r="K613" s="271">
        <f t="shared" ref="K613:K623" si="212">IF(H613="","",I613+J613)</f>
        <v>0</v>
      </c>
      <c r="L613" s="270">
        <f t="shared" ref="L613:L623" si="213">IF(H613="","",H613*I613)</f>
        <v>0</v>
      </c>
      <c r="M613" s="270">
        <f t="shared" ref="M613:M623" si="214">IF(H613="","",H613*J613)</f>
        <v>0</v>
      </c>
      <c r="N613" s="271">
        <f t="shared" ref="N613:N623" si="215">IF(H613="","",H613*K613)</f>
        <v>0</v>
      </c>
      <c r="O613" s="270"/>
      <c r="P613" s="270" t="e">
        <f>IF(OR(E613="",G613=0),"",VLOOKUP(E613,#REF!,7,0)*H613)</f>
        <v>#REF!</v>
      </c>
      <c r="Q613" s="61"/>
      <c r="R613" s="63"/>
      <c r="S613" s="61"/>
    </row>
    <row r="614" spans="2:19" s="60" customFormat="1" ht="24" x14ac:dyDescent="0.2">
      <c r="B614" s="181"/>
      <c r="C614" s="180" t="s">
        <v>1867</v>
      </c>
      <c r="D614" s="214" t="s">
        <v>417</v>
      </c>
      <c r="E614" s="215" t="s">
        <v>2216</v>
      </c>
      <c r="F614" s="297" t="s">
        <v>1309</v>
      </c>
      <c r="G614" s="281" t="s">
        <v>2254</v>
      </c>
      <c r="H614" s="282">
        <v>1</v>
      </c>
      <c r="I614" s="270"/>
      <c r="J614" s="270"/>
      <c r="K614" s="271">
        <f t="shared" si="212"/>
        <v>0</v>
      </c>
      <c r="L614" s="270">
        <f t="shared" si="213"/>
        <v>0</v>
      </c>
      <c r="M614" s="270">
        <f t="shared" si="214"/>
        <v>0</v>
      </c>
      <c r="N614" s="271">
        <f t="shared" si="215"/>
        <v>0</v>
      </c>
      <c r="O614" s="270"/>
      <c r="P614" s="270" t="e">
        <f>IF(OR(E614="",G614=0),"",VLOOKUP(E614,#REF!,7,0)*H614)</f>
        <v>#REF!</v>
      </c>
      <c r="Q614" s="61"/>
      <c r="R614" s="63"/>
      <c r="S614" s="61"/>
    </row>
    <row r="615" spans="2:19" s="60" customFormat="1" ht="12" x14ac:dyDescent="0.2">
      <c r="B615" s="181"/>
      <c r="C615" s="180" t="s">
        <v>1867</v>
      </c>
      <c r="D615" s="214" t="s">
        <v>418</v>
      </c>
      <c r="E615" s="215" t="s">
        <v>2215</v>
      </c>
      <c r="F615" s="297" t="s">
        <v>1310</v>
      </c>
      <c r="G615" s="281" t="s">
        <v>2254</v>
      </c>
      <c r="H615" s="282">
        <v>1</v>
      </c>
      <c r="I615" s="270"/>
      <c r="J615" s="270"/>
      <c r="K615" s="271">
        <f t="shared" si="212"/>
        <v>0</v>
      </c>
      <c r="L615" s="270">
        <f t="shared" si="213"/>
        <v>0</v>
      </c>
      <c r="M615" s="270">
        <f t="shared" si="214"/>
        <v>0</v>
      </c>
      <c r="N615" s="271">
        <f t="shared" si="215"/>
        <v>0</v>
      </c>
      <c r="O615" s="270"/>
      <c r="P615" s="270" t="e">
        <f>IF(OR(E615="",G615=0),"",VLOOKUP(E615,#REF!,7,0)*H615)</f>
        <v>#REF!</v>
      </c>
      <c r="Q615" s="61"/>
      <c r="R615" s="63"/>
      <c r="S615" s="61"/>
    </row>
    <row r="616" spans="2:19" s="60" customFormat="1" ht="12" x14ac:dyDescent="0.2">
      <c r="B616" s="181"/>
      <c r="C616" s="180" t="s">
        <v>1867</v>
      </c>
      <c r="D616" s="214" t="s">
        <v>419</v>
      </c>
      <c r="E616" s="215" t="s">
        <v>2214</v>
      </c>
      <c r="F616" s="297" t="s">
        <v>1255</v>
      </c>
      <c r="G616" s="281" t="s">
        <v>2254</v>
      </c>
      <c r="H616" s="282">
        <v>1</v>
      </c>
      <c r="I616" s="270"/>
      <c r="J616" s="270"/>
      <c r="K616" s="271">
        <f t="shared" si="212"/>
        <v>0</v>
      </c>
      <c r="L616" s="270">
        <f t="shared" si="213"/>
        <v>0</v>
      </c>
      <c r="M616" s="270">
        <f t="shared" si="214"/>
        <v>0</v>
      </c>
      <c r="N616" s="271">
        <f t="shared" si="215"/>
        <v>0</v>
      </c>
      <c r="O616" s="270"/>
      <c r="P616" s="270" t="e">
        <f>IF(OR(E616="",G616=0),"",VLOOKUP(E616,#REF!,7,0)*H616)</f>
        <v>#REF!</v>
      </c>
      <c r="Q616" s="61"/>
      <c r="R616" s="63"/>
      <c r="S616" s="61"/>
    </row>
    <row r="617" spans="2:19" s="60" customFormat="1" ht="12" x14ac:dyDescent="0.2">
      <c r="B617" s="181"/>
      <c r="C617" s="180" t="s">
        <v>1867</v>
      </c>
      <c r="D617" s="214" t="s">
        <v>420</v>
      </c>
      <c r="E617" s="215" t="s">
        <v>2213</v>
      </c>
      <c r="F617" s="297" t="s">
        <v>1256</v>
      </c>
      <c r="G617" s="281" t="s">
        <v>2254</v>
      </c>
      <c r="H617" s="282">
        <v>15</v>
      </c>
      <c r="I617" s="270"/>
      <c r="J617" s="270"/>
      <c r="K617" s="271">
        <f t="shared" si="212"/>
        <v>0</v>
      </c>
      <c r="L617" s="270">
        <f t="shared" si="213"/>
        <v>0</v>
      </c>
      <c r="M617" s="270">
        <f t="shared" si="214"/>
        <v>0</v>
      </c>
      <c r="N617" s="271">
        <f t="shared" si="215"/>
        <v>0</v>
      </c>
      <c r="O617" s="270"/>
      <c r="P617" s="270" t="e">
        <f>IF(OR(E617="",G617=0),"",VLOOKUP(E617,#REF!,7,0)*H617)</f>
        <v>#REF!</v>
      </c>
      <c r="Q617" s="61"/>
      <c r="R617" s="63"/>
      <c r="S617" s="61"/>
    </row>
    <row r="618" spans="2:19" s="60" customFormat="1" ht="12" x14ac:dyDescent="0.2">
      <c r="B618" s="181"/>
      <c r="C618" s="180" t="s">
        <v>1867</v>
      </c>
      <c r="D618" s="214" t="s">
        <v>421</v>
      </c>
      <c r="E618" s="215" t="s">
        <v>2213</v>
      </c>
      <c r="F618" s="297" t="s">
        <v>1257</v>
      </c>
      <c r="G618" s="281" t="s">
        <v>2254</v>
      </c>
      <c r="H618" s="282">
        <v>4</v>
      </c>
      <c r="I618" s="270"/>
      <c r="J618" s="270"/>
      <c r="K618" s="271">
        <f t="shared" si="212"/>
        <v>0</v>
      </c>
      <c r="L618" s="270">
        <f t="shared" si="213"/>
        <v>0</v>
      </c>
      <c r="M618" s="270">
        <f t="shared" si="214"/>
        <v>0</v>
      </c>
      <c r="N618" s="271">
        <f t="shared" si="215"/>
        <v>0</v>
      </c>
      <c r="O618" s="270"/>
      <c r="P618" s="270" t="e">
        <f>IF(OR(E618="",G618=0),"",VLOOKUP(E618,#REF!,7,0)*H618)</f>
        <v>#REF!</v>
      </c>
      <c r="Q618" s="61"/>
      <c r="R618" s="63"/>
      <c r="S618" s="61"/>
    </row>
    <row r="619" spans="2:19" s="60" customFormat="1" ht="12" x14ac:dyDescent="0.2">
      <c r="B619" s="181"/>
      <c r="C619" s="180" t="s">
        <v>1766</v>
      </c>
      <c r="D619" s="214" t="s">
        <v>422</v>
      </c>
      <c r="E619" s="215">
        <v>90020</v>
      </c>
      <c r="F619" s="243" t="s">
        <v>1726</v>
      </c>
      <c r="G619" s="281" t="s">
        <v>2254</v>
      </c>
      <c r="H619" s="282">
        <v>2</v>
      </c>
      <c r="I619" s="270"/>
      <c r="J619" s="270"/>
      <c r="K619" s="257">
        <f t="shared" si="212"/>
        <v>0</v>
      </c>
      <c r="L619" s="257">
        <f t="shared" si="213"/>
        <v>0</v>
      </c>
      <c r="M619" s="257">
        <f t="shared" si="214"/>
        <v>0</v>
      </c>
      <c r="N619" s="257">
        <f t="shared" si="215"/>
        <v>0</v>
      </c>
      <c r="O619" s="258"/>
      <c r="P619" s="270" t="e">
        <f>IF(OR(E619="",G619=0),"",VLOOKUP(E619,#REF!,10,0)*H619)</f>
        <v>#REF!</v>
      </c>
      <c r="Q619" s="61"/>
      <c r="R619" s="63"/>
      <c r="S619" s="61"/>
    </row>
    <row r="620" spans="2:19" s="60" customFormat="1" ht="12" x14ac:dyDescent="0.2">
      <c r="B620" s="181"/>
      <c r="C620" s="180" t="s">
        <v>1766</v>
      </c>
      <c r="D620" s="214" t="s">
        <v>423</v>
      </c>
      <c r="E620" s="215">
        <v>90141</v>
      </c>
      <c r="F620" s="243" t="s">
        <v>1737</v>
      </c>
      <c r="G620" s="281" t="s">
        <v>2254</v>
      </c>
      <c r="H620" s="282">
        <v>3</v>
      </c>
      <c r="I620" s="270"/>
      <c r="J620" s="270"/>
      <c r="K620" s="257">
        <f t="shared" si="212"/>
        <v>0</v>
      </c>
      <c r="L620" s="257">
        <f t="shared" si="213"/>
        <v>0</v>
      </c>
      <c r="M620" s="257">
        <f t="shared" si="214"/>
        <v>0</v>
      </c>
      <c r="N620" s="257">
        <f t="shared" si="215"/>
        <v>0</v>
      </c>
      <c r="O620" s="258"/>
      <c r="P620" s="270" t="e">
        <f>IF(OR(E620="",G620=0),"",VLOOKUP(E620,#REF!,10,0)*H620)</f>
        <v>#REF!</v>
      </c>
      <c r="Q620" s="61"/>
      <c r="R620" s="63"/>
      <c r="S620" s="61"/>
    </row>
    <row r="621" spans="2:19" s="60" customFormat="1" ht="12" x14ac:dyDescent="0.2">
      <c r="B621" s="181"/>
      <c r="C621" s="180" t="s">
        <v>1766</v>
      </c>
      <c r="D621" s="214" t="s">
        <v>424</v>
      </c>
      <c r="E621" s="215">
        <v>90423</v>
      </c>
      <c r="F621" s="280" t="s">
        <v>7</v>
      </c>
      <c r="G621" s="281" t="s">
        <v>2258</v>
      </c>
      <c r="H621" s="282">
        <v>50</v>
      </c>
      <c r="I621" s="270"/>
      <c r="J621" s="270"/>
      <c r="K621" s="257">
        <f t="shared" si="212"/>
        <v>0</v>
      </c>
      <c r="L621" s="257">
        <f t="shared" si="213"/>
        <v>0</v>
      </c>
      <c r="M621" s="257">
        <f t="shared" si="214"/>
        <v>0</v>
      </c>
      <c r="N621" s="257">
        <f t="shared" si="215"/>
        <v>0</v>
      </c>
      <c r="O621" s="258"/>
      <c r="P621" s="270" t="e">
        <f>IF(OR(E621="",G621=0),"",VLOOKUP(E621,#REF!,10,0)*H621)</f>
        <v>#REF!</v>
      </c>
      <c r="Q621" s="61"/>
      <c r="R621" s="63"/>
      <c r="S621" s="61"/>
    </row>
    <row r="622" spans="2:19" s="60" customFormat="1" ht="12" x14ac:dyDescent="0.2">
      <c r="B622" s="181"/>
      <c r="C622" s="180" t="s">
        <v>1766</v>
      </c>
      <c r="D622" s="214" t="s">
        <v>425</v>
      </c>
      <c r="E622" s="215">
        <v>90452</v>
      </c>
      <c r="F622" s="280" t="s">
        <v>10</v>
      </c>
      <c r="G622" s="281" t="s">
        <v>2254</v>
      </c>
      <c r="H622" s="282">
        <v>4</v>
      </c>
      <c r="I622" s="270"/>
      <c r="J622" s="270"/>
      <c r="K622" s="257">
        <f t="shared" si="212"/>
        <v>0</v>
      </c>
      <c r="L622" s="257">
        <f t="shared" si="213"/>
        <v>0</v>
      </c>
      <c r="M622" s="257">
        <f t="shared" si="214"/>
        <v>0</v>
      </c>
      <c r="N622" s="257">
        <f t="shared" si="215"/>
        <v>0</v>
      </c>
      <c r="O622" s="258"/>
      <c r="P622" s="270" t="e">
        <f>IF(OR(E622="",G622=0),"",VLOOKUP(E622,#REF!,10,0)*H622)</f>
        <v>#REF!</v>
      </c>
      <c r="Q622" s="61"/>
      <c r="R622" s="63"/>
      <c r="S622" s="61"/>
    </row>
    <row r="623" spans="2:19" s="60" customFormat="1" ht="12" x14ac:dyDescent="0.2">
      <c r="B623" s="181"/>
      <c r="C623" s="180" t="s">
        <v>1766</v>
      </c>
      <c r="D623" s="214" t="s">
        <v>426</v>
      </c>
      <c r="E623" s="215">
        <v>90407</v>
      </c>
      <c r="F623" s="280" t="s">
        <v>1243</v>
      </c>
      <c r="G623" s="285" t="s">
        <v>2083</v>
      </c>
      <c r="H623" s="282">
        <v>4</v>
      </c>
      <c r="I623" s="270"/>
      <c r="J623" s="270"/>
      <c r="K623" s="257">
        <f t="shared" si="212"/>
        <v>0</v>
      </c>
      <c r="L623" s="257">
        <f t="shared" si="213"/>
        <v>0</v>
      </c>
      <c r="M623" s="257">
        <f t="shared" si="214"/>
        <v>0</v>
      </c>
      <c r="N623" s="257">
        <f t="shared" si="215"/>
        <v>0</v>
      </c>
      <c r="O623" s="258"/>
      <c r="P623" s="270" t="e">
        <f>IF(OR(E623="",G623=0),"",VLOOKUP(E623,#REF!,10,0)*H623)</f>
        <v>#REF!</v>
      </c>
      <c r="Q623" s="61"/>
      <c r="R623" s="63"/>
      <c r="S623" s="61"/>
    </row>
    <row r="624" spans="2:19" s="60" customFormat="1" ht="12" x14ac:dyDescent="0.2">
      <c r="B624" s="181"/>
      <c r="C624" s="180" t="s">
        <v>1867</v>
      </c>
      <c r="D624" s="214" t="s">
        <v>427</v>
      </c>
      <c r="E624" s="215">
        <v>83423</v>
      </c>
      <c r="F624" s="243" t="s">
        <v>1217</v>
      </c>
      <c r="G624" s="281" t="s">
        <v>2258</v>
      </c>
      <c r="H624" s="282">
        <v>100</v>
      </c>
      <c r="I624" s="270"/>
      <c r="J624" s="270"/>
      <c r="K624" s="271">
        <f>IF(H624="","",I624+J624)</f>
        <v>0</v>
      </c>
      <c r="L624" s="270">
        <f>IF(H624="","",H624*I624)</f>
        <v>0</v>
      </c>
      <c r="M624" s="270">
        <f>IF(H624="","",H624*J624)</f>
        <v>0</v>
      </c>
      <c r="N624" s="271">
        <f>IF(H624="","",H624*K624)</f>
        <v>0</v>
      </c>
      <c r="O624" s="270"/>
      <c r="P624" s="270" t="e">
        <f>IF(OR(E624="",G624=0),"",VLOOKUP(E624,#REF!,7,0)*H624)</f>
        <v>#REF!</v>
      </c>
      <c r="Q624" s="61"/>
      <c r="R624" s="63"/>
      <c r="S624" s="61"/>
    </row>
    <row r="625" spans="2:19" s="60" customFormat="1" ht="12" x14ac:dyDescent="0.2">
      <c r="B625" s="181"/>
      <c r="C625" s="180" t="s">
        <v>1867</v>
      </c>
      <c r="D625" s="214" t="s">
        <v>428</v>
      </c>
      <c r="E625" s="215">
        <v>83420</v>
      </c>
      <c r="F625" s="243" t="s">
        <v>1218</v>
      </c>
      <c r="G625" s="281" t="s">
        <v>2258</v>
      </c>
      <c r="H625" s="282">
        <v>25</v>
      </c>
      <c r="I625" s="270"/>
      <c r="J625" s="270"/>
      <c r="K625" s="271">
        <f>IF(H625="","",I625+J625)</f>
        <v>0</v>
      </c>
      <c r="L625" s="270">
        <f>IF(H625="","",H625*I625)</f>
        <v>0</v>
      </c>
      <c r="M625" s="270">
        <f>IF(H625="","",H625*J625)</f>
        <v>0</v>
      </c>
      <c r="N625" s="271">
        <f>IF(H625="","",H625*K625)</f>
        <v>0</v>
      </c>
      <c r="O625" s="270"/>
      <c r="P625" s="270" t="e">
        <f>IF(OR(E625="",G625=0),"",VLOOKUP(E625,#REF!,7,0)*H625)</f>
        <v>#REF!</v>
      </c>
      <c r="Q625" s="61"/>
      <c r="R625" s="63"/>
      <c r="S625" s="61"/>
    </row>
    <row r="626" spans="2:19" s="60" customFormat="1" ht="12" x14ac:dyDescent="0.2">
      <c r="B626" s="181"/>
      <c r="C626" s="180"/>
      <c r="D626" s="214" t="s">
        <v>429</v>
      </c>
      <c r="E626" s="215"/>
      <c r="F626" s="277" t="s">
        <v>1311</v>
      </c>
      <c r="G626" s="281"/>
      <c r="H626" s="282"/>
      <c r="I626" s="257"/>
      <c r="J626" s="257"/>
      <c r="K626" s="257"/>
      <c r="L626" s="257"/>
      <c r="M626" s="257"/>
      <c r="N626" s="257"/>
      <c r="O626" s="258"/>
      <c r="P626" s="258"/>
      <c r="Q626" s="61"/>
      <c r="R626" s="63"/>
      <c r="S626" s="61"/>
    </row>
    <row r="627" spans="2:19" s="60" customFormat="1" ht="96" x14ac:dyDescent="0.2">
      <c r="B627" s="181"/>
      <c r="C627" s="180" t="s">
        <v>1766</v>
      </c>
      <c r="D627" s="214" t="s">
        <v>430</v>
      </c>
      <c r="E627" s="215">
        <v>90436</v>
      </c>
      <c r="F627" s="297" t="s">
        <v>1259</v>
      </c>
      <c r="G627" s="281" t="s">
        <v>2254</v>
      </c>
      <c r="H627" s="282">
        <v>38</v>
      </c>
      <c r="I627" s="270"/>
      <c r="J627" s="270"/>
      <c r="K627" s="257">
        <f t="shared" ref="K627:K633" si="216">IF(H627="","",I627+J627)</f>
        <v>0</v>
      </c>
      <c r="L627" s="257">
        <f t="shared" ref="L627:L633" si="217">IF(H627="","",H627*I627)</f>
        <v>0</v>
      </c>
      <c r="M627" s="257">
        <f t="shared" ref="M627:M633" si="218">IF(H627="","",H627*J627)</f>
        <v>0</v>
      </c>
      <c r="N627" s="257">
        <f t="shared" ref="N627:N633" si="219">IF(H627="","",H627*K627)</f>
        <v>0</v>
      </c>
      <c r="O627" s="258"/>
      <c r="P627" s="270" t="e">
        <f>IF(OR(E627="",G627=0),"",VLOOKUP(E627,#REF!,10,0)*H627)</f>
        <v>#REF!</v>
      </c>
      <c r="Q627" s="61"/>
      <c r="R627" s="63"/>
      <c r="S627" s="61"/>
    </row>
    <row r="628" spans="2:19" s="60" customFormat="1" ht="12" x14ac:dyDescent="0.2">
      <c r="B628" s="181"/>
      <c r="C628" s="180" t="s">
        <v>1766</v>
      </c>
      <c r="D628" s="214" t="s">
        <v>431</v>
      </c>
      <c r="E628" s="215">
        <v>90447</v>
      </c>
      <c r="F628" s="300" t="s">
        <v>1306</v>
      </c>
      <c r="G628" s="281" t="s">
        <v>2254</v>
      </c>
      <c r="H628" s="282">
        <v>5</v>
      </c>
      <c r="I628" s="270"/>
      <c r="J628" s="270"/>
      <c r="K628" s="257">
        <f t="shared" si="216"/>
        <v>0</v>
      </c>
      <c r="L628" s="257">
        <f t="shared" si="217"/>
        <v>0</v>
      </c>
      <c r="M628" s="257">
        <f t="shared" si="218"/>
        <v>0</v>
      </c>
      <c r="N628" s="257">
        <f t="shared" si="219"/>
        <v>0</v>
      </c>
      <c r="O628" s="258"/>
      <c r="P628" s="270" t="e">
        <f>IF(OR(E628="",G628=0),"",VLOOKUP(E628,#REF!,10,0)*H628)</f>
        <v>#REF!</v>
      </c>
      <c r="Q628" s="61"/>
      <c r="R628" s="63"/>
      <c r="S628" s="61"/>
    </row>
    <row r="629" spans="2:19" s="60" customFormat="1" ht="48" x14ac:dyDescent="0.2">
      <c r="B629" s="181"/>
      <c r="C629" s="180" t="s">
        <v>1766</v>
      </c>
      <c r="D629" s="214" t="s">
        <v>432</v>
      </c>
      <c r="E629" s="215">
        <v>90435</v>
      </c>
      <c r="F629" s="297" t="s">
        <v>1261</v>
      </c>
      <c r="G629" s="281" t="s">
        <v>2254</v>
      </c>
      <c r="H629" s="282">
        <v>8</v>
      </c>
      <c r="I629" s="270"/>
      <c r="J629" s="270"/>
      <c r="K629" s="257">
        <f t="shared" si="216"/>
        <v>0</v>
      </c>
      <c r="L629" s="257">
        <f t="shared" si="217"/>
        <v>0</v>
      </c>
      <c r="M629" s="257">
        <f t="shared" si="218"/>
        <v>0</v>
      </c>
      <c r="N629" s="257">
        <f t="shared" si="219"/>
        <v>0</v>
      </c>
      <c r="O629" s="258"/>
      <c r="P629" s="270" t="e">
        <f>IF(OR(E629="",G629=0),"",VLOOKUP(E629,#REF!,10,0)*H629)</f>
        <v>#REF!</v>
      </c>
      <c r="Q629" s="61"/>
      <c r="R629" s="63"/>
      <c r="S629" s="61"/>
    </row>
    <row r="630" spans="2:19" s="60" customFormat="1" ht="12" x14ac:dyDescent="0.2">
      <c r="B630" s="181"/>
      <c r="C630" s="180" t="s">
        <v>1766</v>
      </c>
      <c r="D630" s="214" t="s">
        <v>433</v>
      </c>
      <c r="E630" s="215">
        <v>90539</v>
      </c>
      <c r="F630" s="297" t="s">
        <v>1820</v>
      </c>
      <c r="G630" s="281" t="s">
        <v>2254</v>
      </c>
      <c r="H630" s="282">
        <v>3</v>
      </c>
      <c r="I630" s="270"/>
      <c r="J630" s="270"/>
      <c r="K630" s="257">
        <f t="shared" si="216"/>
        <v>0</v>
      </c>
      <c r="L630" s="257">
        <f t="shared" si="217"/>
        <v>0</v>
      </c>
      <c r="M630" s="257">
        <f t="shared" si="218"/>
        <v>0</v>
      </c>
      <c r="N630" s="257">
        <f t="shared" si="219"/>
        <v>0</v>
      </c>
      <c r="O630" s="258"/>
      <c r="P630" s="270" t="e">
        <f>IF(OR(E630="",G630=0),"",VLOOKUP(E630,#REF!,10,0)*H630)</f>
        <v>#REF!</v>
      </c>
      <c r="Q630" s="61"/>
      <c r="R630" s="63"/>
      <c r="S630" s="61"/>
    </row>
    <row r="631" spans="2:19" s="60" customFormat="1" ht="12" x14ac:dyDescent="0.2">
      <c r="B631" s="181"/>
      <c r="C631" s="180" t="s">
        <v>1766</v>
      </c>
      <c r="D631" s="214" t="s">
        <v>434</v>
      </c>
      <c r="E631" s="215">
        <v>90428</v>
      </c>
      <c r="F631" s="297" t="s">
        <v>1263</v>
      </c>
      <c r="G631" s="281" t="s">
        <v>2254</v>
      </c>
      <c r="H631" s="282">
        <v>15</v>
      </c>
      <c r="I631" s="270"/>
      <c r="J631" s="270"/>
      <c r="K631" s="257">
        <f t="shared" si="216"/>
        <v>0</v>
      </c>
      <c r="L631" s="257">
        <f t="shared" si="217"/>
        <v>0</v>
      </c>
      <c r="M631" s="257">
        <f t="shared" si="218"/>
        <v>0</v>
      </c>
      <c r="N631" s="257">
        <f t="shared" si="219"/>
        <v>0</v>
      </c>
      <c r="O631" s="258"/>
      <c r="P631" s="270" t="e">
        <f>IF(OR(E631="",G631=0),"",VLOOKUP(E631,#REF!,10,0)*H631)</f>
        <v>#REF!</v>
      </c>
      <c r="Q631" s="61"/>
      <c r="R631" s="63"/>
      <c r="S631" s="61"/>
    </row>
    <row r="632" spans="2:19" s="60" customFormat="1" ht="12" x14ac:dyDescent="0.2">
      <c r="B632" s="181"/>
      <c r="C632" s="180" t="s">
        <v>1766</v>
      </c>
      <c r="D632" s="214" t="s">
        <v>435</v>
      </c>
      <c r="E632" s="215">
        <v>90431</v>
      </c>
      <c r="F632" s="297" t="s">
        <v>1264</v>
      </c>
      <c r="G632" s="281" t="s">
        <v>2254</v>
      </c>
      <c r="H632" s="282">
        <v>2</v>
      </c>
      <c r="I632" s="270"/>
      <c r="J632" s="270"/>
      <c r="K632" s="257">
        <f t="shared" si="216"/>
        <v>0</v>
      </c>
      <c r="L632" s="257">
        <f t="shared" si="217"/>
        <v>0</v>
      </c>
      <c r="M632" s="257">
        <f t="shared" si="218"/>
        <v>0</v>
      </c>
      <c r="N632" s="257">
        <f t="shared" si="219"/>
        <v>0</v>
      </c>
      <c r="O632" s="258"/>
      <c r="P632" s="270" t="e">
        <f>IF(OR(E632="",G632=0),"",VLOOKUP(E632,#REF!,10,0)*H632)</f>
        <v>#REF!</v>
      </c>
      <c r="Q632" s="61"/>
      <c r="R632" s="63"/>
      <c r="S632" s="61"/>
    </row>
    <row r="633" spans="2:19" s="60" customFormat="1" ht="12" x14ac:dyDescent="0.2">
      <c r="B633" s="181"/>
      <c r="C633" s="180" t="s">
        <v>1766</v>
      </c>
      <c r="D633" s="214" t="s">
        <v>436</v>
      </c>
      <c r="E633" s="215">
        <v>90429</v>
      </c>
      <c r="F633" s="297" t="s">
        <v>1823</v>
      </c>
      <c r="G633" s="281" t="s">
        <v>2254</v>
      </c>
      <c r="H633" s="282">
        <v>4</v>
      </c>
      <c r="I633" s="270"/>
      <c r="J633" s="270"/>
      <c r="K633" s="257">
        <f t="shared" si="216"/>
        <v>0</v>
      </c>
      <c r="L633" s="257">
        <f t="shared" si="217"/>
        <v>0</v>
      </c>
      <c r="M633" s="257">
        <f t="shared" si="218"/>
        <v>0</v>
      </c>
      <c r="N633" s="257">
        <f t="shared" si="219"/>
        <v>0</v>
      </c>
      <c r="O633" s="258"/>
      <c r="P633" s="270" t="e">
        <f>IF(OR(E633="",G633=0),"",VLOOKUP(E633,#REF!,10,0)*H633)</f>
        <v>#REF!</v>
      </c>
      <c r="Q633" s="61"/>
      <c r="R633" s="63"/>
      <c r="S633" s="61"/>
    </row>
    <row r="634" spans="2:19" s="60" customFormat="1" ht="12" x14ac:dyDescent="0.2">
      <c r="B634" s="181"/>
      <c r="C634" s="180" t="s">
        <v>1867</v>
      </c>
      <c r="D634" s="214" t="s">
        <v>437</v>
      </c>
      <c r="E634" s="215">
        <v>83566</v>
      </c>
      <c r="F634" s="297" t="s">
        <v>1661</v>
      </c>
      <c r="G634" s="281" t="s">
        <v>2254</v>
      </c>
      <c r="H634" s="282">
        <v>66</v>
      </c>
      <c r="I634" s="270"/>
      <c r="J634" s="270"/>
      <c r="K634" s="271">
        <f t="shared" ref="K634:K640" si="220">IF(H634="","",I634+J634)</f>
        <v>0</v>
      </c>
      <c r="L634" s="270">
        <f t="shared" ref="L634:L640" si="221">IF(H634="","",H634*I634)</f>
        <v>0</v>
      </c>
      <c r="M634" s="270">
        <f t="shared" ref="M634:M640" si="222">IF(H634="","",H634*J634)</f>
        <v>0</v>
      </c>
      <c r="N634" s="271">
        <f t="shared" ref="N634:N640" si="223">IF(H634="","",H634*K634)</f>
        <v>0</v>
      </c>
      <c r="O634" s="270"/>
      <c r="P634" s="270" t="e">
        <f>IF(OR(E634="",G634=0),"",VLOOKUP(E634,#REF!,7,0)*H634)</f>
        <v>#REF!</v>
      </c>
      <c r="Q634" s="61"/>
      <c r="R634" s="63"/>
      <c r="S634" s="61"/>
    </row>
    <row r="635" spans="2:19" s="60" customFormat="1" ht="12" x14ac:dyDescent="0.2">
      <c r="B635" s="181"/>
      <c r="C635" s="180" t="s">
        <v>1766</v>
      </c>
      <c r="D635" s="214" t="s">
        <v>438</v>
      </c>
      <c r="E635" s="215">
        <v>90450</v>
      </c>
      <c r="F635" s="297" t="s">
        <v>1662</v>
      </c>
      <c r="G635" s="281" t="s">
        <v>2254</v>
      </c>
      <c r="H635" s="282">
        <v>10</v>
      </c>
      <c r="I635" s="270"/>
      <c r="J635" s="270"/>
      <c r="K635" s="257">
        <f t="shared" si="220"/>
        <v>0</v>
      </c>
      <c r="L635" s="257">
        <f t="shared" si="221"/>
        <v>0</v>
      </c>
      <c r="M635" s="257">
        <f t="shared" si="222"/>
        <v>0</v>
      </c>
      <c r="N635" s="257">
        <f t="shared" si="223"/>
        <v>0</v>
      </c>
      <c r="O635" s="258"/>
      <c r="P635" s="270" t="e">
        <f>IF(OR(E635="",G635=0),"",VLOOKUP(E635,#REF!,10,0)*H635)</f>
        <v>#REF!</v>
      </c>
      <c r="Q635" s="61"/>
      <c r="R635" s="63"/>
      <c r="S635" s="61"/>
    </row>
    <row r="636" spans="2:19" s="60" customFormat="1" ht="12" x14ac:dyDescent="0.2">
      <c r="B636" s="181"/>
      <c r="C636" s="180" t="s">
        <v>1766</v>
      </c>
      <c r="D636" s="214" t="s">
        <v>439</v>
      </c>
      <c r="E636" s="215">
        <v>90365</v>
      </c>
      <c r="F636" s="284" t="s">
        <v>1312</v>
      </c>
      <c r="G636" s="281" t="s">
        <v>2254</v>
      </c>
      <c r="H636" s="282">
        <v>5</v>
      </c>
      <c r="I636" s="270"/>
      <c r="J636" s="270"/>
      <c r="K636" s="257">
        <f t="shared" si="220"/>
        <v>0</v>
      </c>
      <c r="L636" s="257">
        <f t="shared" si="221"/>
        <v>0</v>
      </c>
      <c r="M636" s="257">
        <f t="shared" si="222"/>
        <v>0</v>
      </c>
      <c r="N636" s="257">
        <f t="shared" si="223"/>
        <v>0</v>
      </c>
      <c r="O636" s="258"/>
      <c r="P636" s="270" t="e">
        <f>IF(OR(E636="",G636=0),"",VLOOKUP(E636,#REF!,10,0)*H636)</f>
        <v>#REF!</v>
      </c>
      <c r="Q636" s="61"/>
      <c r="R636" s="63"/>
      <c r="S636" s="61"/>
    </row>
    <row r="637" spans="2:19" s="60" customFormat="1" ht="24" x14ac:dyDescent="0.2">
      <c r="B637" s="181"/>
      <c r="C637" s="180" t="s">
        <v>1867</v>
      </c>
      <c r="D637" s="214" t="s">
        <v>440</v>
      </c>
      <c r="E637" s="215">
        <v>83387</v>
      </c>
      <c r="F637" s="240" t="s">
        <v>1627</v>
      </c>
      <c r="G637" s="281" t="s">
        <v>2254</v>
      </c>
      <c r="H637" s="282">
        <v>87</v>
      </c>
      <c r="I637" s="270"/>
      <c r="J637" s="270"/>
      <c r="K637" s="271">
        <f t="shared" si="220"/>
        <v>0</v>
      </c>
      <c r="L637" s="270">
        <f t="shared" si="221"/>
        <v>0</v>
      </c>
      <c r="M637" s="270">
        <f t="shared" si="222"/>
        <v>0</v>
      </c>
      <c r="N637" s="271">
        <f t="shared" si="223"/>
        <v>0</v>
      </c>
      <c r="O637" s="270"/>
      <c r="P637" s="270" t="e">
        <f>IF(OR(E637="",G637=0),"",VLOOKUP(E637,#REF!,7,0)*H637)</f>
        <v>#REF!</v>
      </c>
      <c r="Q637" s="61"/>
      <c r="R637" s="63"/>
      <c r="S637" s="61"/>
    </row>
    <row r="638" spans="2:19" s="60" customFormat="1" ht="12" x14ac:dyDescent="0.2">
      <c r="B638" s="181"/>
      <c r="C638" s="180" t="s">
        <v>1867</v>
      </c>
      <c r="D638" s="214" t="s">
        <v>441</v>
      </c>
      <c r="E638" s="215">
        <v>83386</v>
      </c>
      <c r="F638" s="243" t="s">
        <v>1268</v>
      </c>
      <c r="G638" s="281" t="s">
        <v>2254</v>
      </c>
      <c r="H638" s="282">
        <v>10</v>
      </c>
      <c r="I638" s="270"/>
      <c r="J638" s="270"/>
      <c r="K638" s="271">
        <f t="shared" si="220"/>
        <v>0</v>
      </c>
      <c r="L638" s="270">
        <f t="shared" si="221"/>
        <v>0</v>
      </c>
      <c r="M638" s="270">
        <f t="shared" si="222"/>
        <v>0</v>
      </c>
      <c r="N638" s="271">
        <f t="shared" si="223"/>
        <v>0</v>
      </c>
      <c r="O638" s="270"/>
      <c r="P638" s="270" t="e">
        <f>IF(OR(E638="",G638=0),"",VLOOKUP(E638,#REF!,7,0)*H638)</f>
        <v>#REF!</v>
      </c>
      <c r="Q638" s="61"/>
      <c r="R638" s="63"/>
      <c r="S638" s="61"/>
    </row>
    <row r="639" spans="2:19" s="60" customFormat="1" ht="24" x14ac:dyDescent="0.2">
      <c r="B639" s="181"/>
      <c r="C639" s="180" t="s">
        <v>1766</v>
      </c>
      <c r="D639" s="214" t="s">
        <v>442</v>
      </c>
      <c r="E639" s="215">
        <v>90146</v>
      </c>
      <c r="F639" s="240" t="s">
        <v>1631</v>
      </c>
      <c r="G639" s="293" t="s">
        <v>2258</v>
      </c>
      <c r="H639" s="282">
        <v>138</v>
      </c>
      <c r="I639" s="270"/>
      <c r="J639" s="270"/>
      <c r="K639" s="257">
        <f t="shared" si="220"/>
        <v>0</v>
      </c>
      <c r="L639" s="257">
        <f t="shared" si="221"/>
        <v>0</v>
      </c>
      <c r="M639" s="257">
        <f t="shared" si="222"/>
        <v>0</v>
      </c>
      <c r="N639" s="257">
        <f t="shared" si="223"/>
        <v>0</v>
      </c>
      <c r="O639" s="258"/>
      <c r="P639" s="270" t="e">
        <f>IF(OR(E639="",G639=0),"",VLOOKUP(E639,#REF!,10,0)*H639)</f>
        <v>#REF!</v>
      </c>
      <c r="Q639" s="61"/>
      <c r="R639" s="63"/>
      <c r="S639" s="61"/>
    </row>
    <row r="640" spans="2:19" s="60" customFormat="1" ht="24" x14ac:dyDescent="0.2">
      <c r="B640" s="181"/>
      <c r="C640" s="180" t="s">
        <v>1766</v>
      </c>
      <c r="D640" s="214" t="s">
        <v>443</v>
      </c>
      <c r="E640" s="215">
        <v>90129</v>
      </c>
      <c r="F640" s="232" t="s">
        <v>1455</v>
      </c>
      <c r="G640" s="293" t="s">
        <v>2258</v>
      </c>
      <c r="H640" s="291">
        <v>27</v>
      </c>
      <c r="I640" s="270"/>
      <c r="J640" s="270"/>
      <c r="K640" s="257">
        <f t="shared" si="220"/>
        <v>0</v>
      </c>
      <c r="L640" s="257">
        <f t="shared" si="221"/>
        <v>0</v>
      </c>
      <c r="M640" s="257">
        <f t="shared" si="222"/>
        <v>0</v>
      </c>
      <c r="N640" s="257">
        <f t="shared" si="223"/>
        <v>0</v>
      </c>
      <c r="O640" s="258"/>
      <c r="P640" s="270" t="e">
        <f>IF(OR(E640="",G640=0),"",VLOOKUP(E640,#REF!,10,0)*H640)</f>
        <v>#REF!</v>
      </c>
      <c r="Q640" s="61"/>
      <c r="R640" s="63"/>
      <c r="S640" s="61"/>
    </row>
    <row r="641" spans="2:19" s="60" customFormat="1" ht="24" x14ac:dyDescent="0.2">
      <c r="B641" s="181"/>
      <c r="C641" s="180" t="s">
        <v>1867</v>
      </c>
      <c r="D641" s="214" t="s">
        <v>444</v>
      </c>
      <c r="E641" s="215">
        <v>73613</v>
      </c>
      <c r="F641" s="240" t="s">
        <v>1629</v>
      </c>
      <c r="G641" s="281" t="s">
        <v>2258</v>
      </c>
      <c r="H641" s="282">
        <v>568</v>
      </c>
      <c r="I641" s="270"/>
      <c r="J641" s="270"/>
      <c r="K641" s="271">
        <f>IF(H641="","",I641+J641)</f>
        <v>0</v>
      </c>
      <c r="L641" s="270">
        <f>IF(H641="","",H641*I641)</f>
        <v>0</v>
      </c>
      <c r="M641" s="270">
        <f>IF(H641="","",H641*J641)</f>
        <v>0</v>
      </c>
      <c r="N641" s="271">
        <f>IF(H641="","",H641*K641)</f>
        <v>0</v>
      </c>
      <c r="O641" s="270"/>
      <c r="P641" s="270" t="e">
        <f>IF(OR(E641="",G641=0),"",VLOOKUP(E641,#REF!,7,0)*H641)</f>
        <v>#REF!</v>
      </c>
      <c r="Q641" s="61"/>
      <c r="R641" s="63"/>
      <c r="S641" s="61"/>
    </row>
    <row r="642" spans="2:19" s="60" customFormat="1" ht="24" x14ac:dyDescent="0.2">
      <c r="B642" s="181"/>
      <c r="C642" s="180" t="s">
        <v>1867</v>
      </c>
      <c r="D642" s="214" t="s">
        <v>445</v>
      </c>
      <c r="E642" s="215" t="s">
        <v>2279</v>
      </c>
      <c r="F642" s="240" t="s">
        <v>1630</v>
      </c>
      <c r="G642" s="281" t="s">
        <v>2258</v>
      </c>
      <c r="H642" s="282">
        <v>100</v>
      </c>
      <c r="I642" s="270"/>
      <c r="J642" s="270"/>
      <c r="K642" s="271">
        <f>IF(H642="","",I642+J642)</f>
        <v>0</v>
      </c>
      <c r="L642" s="270">
        <f>IF(H642="","",H642*I642)</f>
        <v>0</v>
      </c>
      <c r="M642" s="270">
        <f>IF(H642="","",H642*J642)</f>
        <v>0</v>
      </c>
      <c r="N642" s="271">
        <f>IF(H642="","",H642*K642)</f>
        <v>0</v>
      </c>
      <c r="O642" s="270"/>
      <c r="P642" s="270" t="e">
        <f>IF(OR(E642="",G642=0),"",VLOOKUP(E642,#REF!,7,0)*H642)</f>
        <v>#REF!</v>
      </c>
      <c r="Q642" s="61"/>
      <c r="R642" s="63"/>
      <c r="S642" s="61"/>
    </row>
    <row r="643" spans="2:19" s="60" customFormat="1" ht="12" x14ac:dyDescent="0.2">
      <c r="B643" s="181"/>
      <c r="C643" s="180" t="s">
        <v>1867</v>
      </c>
      <c r="D643" s="214" t="s">
        <v>446</v>
      </c>
      <c r="E643" s="215" t="s">
        <v>2206</v>
      </c>
      <c r="F643" s="297" t="s">
        <v>1270</v>
      </c>
      <c r="G643" s="281" t="s">
        <v>2258</v>
      </c>
      <c r="H643" s="282">
        <v>2100</v>
      </c>
      <c r="I643" s="270"/>
      <c r="J643" s="270"/>
      <c r="K643" s="271">
        <f>IF(H643="","",I643+J643)</f>
        <v>0</v>
      </c>
      <c r="L643" s="270">
        <f>IF(H643="","",H643*I643)</f>
        <v>0</v>
      </c>
      <c r="M643" s="270">
        <f>IF(H643="","",H643*J643)</f>
        <v>0</v>
      </c>
      <c r="N643" s="271">
        <f>IF(H643="","",H643*K643)</f>
        <v>0</v>
      </c>
      <c r="O643" s="270"/>
      <c r="P643" s="270" t="e">
        <f>IF(OR(E643="",G643=0),"",VLOOKUP(E643,#REF!,7,0)*H643)</f>
        <v>#REF!</v>
      </c>
      <c r="Q643" s="61"/>
      <c r="R643" s="63"/>
      <c r="S643" s="61"/>
    </row>
    <row r="644" spans="2:19" s="60" customFormat="1" ht="12" x14ac:dyDescent="0.2">
      <c r="B644" s="181"/>
      <c r="C644" s="180" t="s">
        <v>1867</v>
      </c>
      <c r="D644" s="214" t="s">
        <v>447</v>
      </c>
      <c r="E644" s="215" t="s">
        <v>2209</v>
      </c>
      <c r="F644" s="284" t="s">
        <v>1313</v>
      </c>
      <c r="G644" s="281" t="s">
        <v>2258</v>
      </c>
      <c r="H644" s="282">
        <v>100</v>
      </c>
      <c r="I644" s="270"/>
      <c r="J644" s="270"/>
      <c r="K644" s="271">
        <f>IF(H644="","",I644+J644)</f>
        <v>0</v>
      </c>
      <c r="L644" s="270">
        <f>IF(H644="","",H644*I644)</f>
        <v>0</v>
      </c>
      <c r="M644" s="270">
        <f>IF(H644="","",H644*J644)</f>
        <v>0</v>
      </c>
      <c r="N644" s="271">
        <f>IF(H644="","",H644*K644)</f>
        <v>0</v>
      </c>
      <c r="O644" s="270"/>
      <c r="P644" s="270" t="e">
        <f>IF(OR(E644="",G644=0),"",VLOOKUP(E644,#REF!,7,0)*H644)</f>
        <v>#REF!</v>
      </c>
      <c r="Q644" s="61"/>
      <c r="R644" s="63"/>
      <c r="S644" s="61"/>
    </row>
    <row r="645" spans="2:19" s="60" customFormat="1" ht="12" x14ac:dyDescent="0.2">
      <c r="B645" s="181"/>
      <c r="C645" s="180"/>
      <c r="D645" s="214" t="s">
        <v>448</v>
      </c>
      <c r="E645" s="215"/>
      <c r="F645" s="277" t="s">
        <v>1314</v>
      </c>
      <c r="G645" s="281"/>
      <c r="H645" s="282"/>
      <c r="I645" s="257"/>
      <c r="J645" s="257"/>
      <c r="K645" s="257"/>
      <c r="L645" s="257"/>
      <c r="M645" s="257"/>
      <c r="N645" s="257"/>
      <c r="O645" s="258"/>
      <c r="P645" s="258"/>
      <c r="Q645" s="61"/>
      <c r="R645" s="63"/>
      <c r="S645" s="61"/>
    </row>
    <row r="646" spans="2:19" s="60" customFormat="1" ht="48" x14ac:dyDescent="0.2">
      <c r="B646" s="181"/>
      <c r="C646" s="180" t="s">
        <v>1867</v>
      </c>
      <c r="D646" s="214" t="s">
        <v>449</v>
      </c>
      <c r="E646" s="215" t="s">
        <v>2222</v>
      </c>
      <c r="F646" s="280" t="s">
        <v>1896</v>
      </c>
      <c r="G646" s="281" t="s">
        <v>2254</v>
      </c>
      <c r="H646" s="282">
        <v>1</v>
      </c>
      <c r="I646" s="270"/>
      <c r="J646" s="270"/>
      <c r="K646" s="271">
        <f t="shared" ref="K646:K657" si="224">IF(H646="","",I646+J646)</f>
        <v>0</v>
      </c>
      <c r="L646" s="270">
        <f t="shared" ref="L646:L657" si="225">IF(H646="","",H646*I646)</f>
        <v>0</v>
      </c>
      <c r="M646" s="270">
        <f t="shared" ref="M646:M657" si="226">IF(H646="","",H646*J646)</f>
        <v>0</v>
      </c>
      <c r="N646" s="271">
        <f t="shared" ref="N646:N657" si="227">IF(H646="","",H646*K646)</f>
        <v>0</v>
      </c>
      <c r="O646" s="270"/>
      <c r="P646" s="270" t="e">
        <f>IF(OR(E646="",G646=0),"",VLOOKUP(E646,#REF!,7,0)*H646)</f>
        <v>#REF!</v>
      </c>
      <c r="Q646" s="61"/>
      <c r="R646" s="63"/>
      <c r="S646" s="61"/>
    </row>
    <row r="647" spans="2:19" s="60" customFormat="1" ht="24" x14ac:dyDescent="0.2">
      <c r="B647" s="181"/>
      <c r="C647" s="180" t="s">
        <v>1867</v>
      </c>
      <c r="D647" s="214" t="s">
        <v>450</v>
      </c>
      <c r="E647" s="215" t="s">
        <v>2219</v>
      </c>
      <c r="F647" s="297" t="s">
        <v>1315</v>
      </c>
      <c r="G647" s="281" t="s">
        <v>2254</v>
      </c>
      <c r="H647" s="282">
        <v>1</v>
      </c>
      <c r="I647" s="270"/>
      <c r="J647" s="270"/>
      <c r="K647" s="271">
        <f t="shared" si="224"/>
        <v>0</v>
      </c>
      <c r="L647" s="270">
        <f t="shared" si="225"/>
        <v>0</v>
      </c>
      <c r="M647" s="270">
        <f t="shared" si="226"/>
        <v>0</v>
      </c>
      <c r="N647" s="271">
        <f t="shared" si="227"/>
        <v>0</v>
      </c>
      <c r="O647" s="270"/>
      <c r="P647" s="270" t="e">
        <f>IF(OR(E647="",G647=0),"",VLOOKUP(E647,#REF!,7,0)*H647)</f>
        <v>#REF!</v>
      </c>
      <c r="Q647" s="61"/>
      <c r="R647" s="63"/>
      <c r="S647" s="61"/>
    </row>
    <row r="648" spans="2:19" s="60" customFormat="1" ht="12" x14ac:dyDescent="0.2">
      <c r="B648" s="181"/>
      <c r="C648" s="180" t="s">
        <v>1867</v>
      </c>
      <c r="D648" s="214" t="s">
        <v>451</v>
      </c>
      <c r="E648" s="215" t="s">
        <v>2215</v>
      </c>
      <c r="F648" s="297" t="s">
        <v>1316</v>
      </c>
      <c r="G648" s="281" t="s">
        <v>2254</v>
      </c>
      <c r="H648" s="282">
        <v>2</v>
      </c>
      <c r="I648" s="270"/>
      <c r="J648" s="270"/>
      <c r="K648" s="271">
        <f t="shared" si="224"/>
        <v>0</v>
      </c>
      <c r="L648" s="270">
        <f t="shared" si="225"/>
        <v>0</v>
      </c>
      <c r="M648" s="270">
        <f t="shared" si="226"/>
        <v>0</v>
      </c>
      <c r="N648" s="271">
        <f t="shared" si="227"/>
        <v>0</v>
      </c>
      <c r="O648" s="270"/>
      <c r="P648" s="270" t="e">
        <f>IF(OR(E648="",G648=0),"",VLOOKUP(E648,#REF!,7,0)*H648)</f>
        <v>#REF!</v>
      </c>
      <c r="Q648" s="61"/>
      <c r="R648" s="63"/>
      <c r="S648" s="61"/>
    </row>
    <row r="649" spans="2:19" s="60" customFormat="1" ht="12" x14ac:dyDescent="0.2">
      <c r="B649" s="181"/>
      <c r="C649" s="180" t="s">
        <v>1867</v>
      </c>
      <c r="D649" s="214" t="s">
        <v>452</v>
      </c>
      <c r="E649" s="215" t="s">
        <v>2215</v>
      </c>
      <c r="F649" s="297" t="s">
        <v>1317</v>
      </c>
      <c r="G649" s="281" t="s">
        <v>2254</v>
      </c>
      <c r="H649" s="282">
        <v>1</v>
      </c>
      <c r="I649" s="270"/>
      <c r="J649" s="270"/>
      <c r="K649" s="271">
        <f t="shared" si="224"/>
        <v>0</v>
      </c>
      <c r="L649" s="270">
        <f t="shared" si="225"/>
        <v>0</v>
      </c>
      <c r="M649" s="270">
        <f t="shared" si="226"/>
        <v>0</v>
      </c>
      <c r="N649" s="271">
        <f t="shared" si="227"/>
        <v>0</v>
      </c>
      <c r="O649" s="270"/>
      <c r="P649" s="270" t="e">
        <f>IF(OR(E649="",G649=0),"",VLOOKUP(E649,#REF!,7,0)*H649)</f>
        <v>#REF!</v>
      </c>
      <c r="Q649" s="61"/>
      <c r="R649" s="63"/>
      <c r="S649" s="61"/>
    </row>
    <row r="650" spans="2:19" s="60" customFormat="1" ht="12" x14ac:dyDescent="0.2">
      <c r="B650" s="181"/>
      <c r="C650" s="180" t="s">
        <v>1867</v>
      </c>
      <c r="D650" s="214" t="s">
        <v>453</v>
      </c>
      <c r="E650" s="215" t="s">
        <v>2214</v>
      </c>
      <c r="F650" s="297" t="s">
        <v>1292</v>
      </c>
      <c r="G650" s="281" t="s">
        <v>2254</v>
      </c>
      <c r="H650" s="282">
        <v>5</v>
      </c>
      <c r="I650" s="270"/>
      <c r="J650" s="270"/>
      <c r="K650" s="271">
        <f t="shared" si="224"/>
        <v>0</v>
      </c>
      <c r="L650" s="270">
        <f t="shared" si="225"/>
        <v>0</v>
      </c>
      <c r="M650" s="270">
        <f t="shared" si="226"/>
        <v>0</v>
      </c>
      <c r="N650" s="271">
        <f t="shared" si="227"/>
        <v>0</v>
      </c>
      <c r="O650" s="270"/>
      <c r="P650" s="270" t="e">
        <f>IF(OR(E650="",G650=0),"",VLOOKUP(E650,#REF!,7,0)*H650)</f>
        <v>#REF!</v>
      </c>
      <c r="Q650" s="61"/>
      <c r="R650" s="63"/>
      <c r="S650" s="61"/>
    </row>
    <row r="651" spans="2:19" s="60" customFormat="1" ht="12" x14ac:dyDescent="0.2">
      <c r="B651" s="181"/>
      <c r="C651" s="180" t="s">
        <v>1867</v>
      </c>
      <c r="D651" s="214" t="s">
        <v>454</v>
      </c>
      <c r="E651" s="215" t="s">
        <v>2213</v>
      </c>
      <c r="F651" s="297" t="s">
        <v>1256</v>
      </c>
      <c r="G651" s="281" t="s">
        <v>2254</v>
      </c>
      <c r="H651" s="282">
        <v>5</v>
      </c>
      <c r="I651" s="270"/>
      <c r="J651" s="270"/>
      <c r="K651" s="271">
        <f t="shared" si="224"/>
        <v>0</v>
      </c>
      <c r="L651" s="270">
        <f t="shared" si="225"/>
        <v>0</v>
      </c>
      <c r="M651" s="270">
        <f t="shared" si="226"/>
        <v>0</v>
      </c>
      <c r="N651" s="271">
        <f t="shared" si="227"/>
        <v>0</v>
      </c>
      <c r="O651" s="270"/>
      <c r="P651" s="270" t="e">
        <f>IF(OR(E651="",G651=0),"",VLOOKUP(E651,#REF!,7,0)*H651)</f>
        <v>#REF!</v>
      </c>
      <c r="Q651" s="61"/>
      <c r="R651" s="63"/>
      <c r="S651" s="61"/>
    </row>
    <row r="652" spans="2:19" s="60" customFormat="1" ht="12" x14ac:dyDescent="0.2">
      <c r="B652" s="181"/>
      <c r="C652" s="180" t="s">
        <v>1867</v>
      </c>
      <c r="D652" s="214" t="s">
        <v>455</v>
      </c>
      <c r="E652" s="215" t="s">
        <v>2213</v>
      </c>
      <c r="F652" s="297" t="s">
        <v>1257</v>
      </c>
      <c r="G652" s="281" t="s">
        <v>2254</v>
      </c>
      <c r="H652" s="282">
        <v>2</v>
      </c>
      <c r="I652" s="270"/>
      <c r="J652" s="270"/>
      <c r="K652" s="271">
        <f t="shared" si="224"/>
        <v>0</v>
      </c>
      <c r="L652" s="270">
        <f t="shared" si="225"/>
        <v>0</v>
      </c>
      <c r="M652" s="270">
        <f t="shared" si="226"/>
        <v>0</v>
      </c>
      <c r="N652" s="271">
        <f t="shared" si="227"/>
        <v>0</v>
      </c>
      <c r="O652" s="270"/>
      <c r="P652" s="270" t="e">
        <f>IF(OR(E652="",G652=0),"",VLOOKUP(E652,#REF!,7,0)*H652)</f>
        <v>#REF!</v>
      </c>
      <c r="Q652" s="61"/>
      <c r="R652" s="63"/>
      <c r="S652" s="61"/>
    </row>
    <row r="653" spans="2:19" s="60" customFormat="1" ht="12" x14ac:dyDescent="0.2">
      <c r="B653" s="181"/>
      <c r="C653" s="180" t="s">
        <v>1766</v>
      </c>
      <c r="D653" s="214" t="s">
        <v>456</v>
      </c>
      <c r="E653" s="215">
        <v>90020</v>
      </c>
      <c r="F653" s="243" t="s">
        <v>1726</v>
      </c>
      <c r="G653" s="281" t="s">
        <v>2254</v>
      </c>
      <c r="H653" s="282">
        <v>3</v>
      </c>
      <c r="I653" s="270"/>
      <c r="J653" s="270"/>
      <c r="K653" s="257">
        <f t="shared" si="224"/>
        <v>0</v>
      </c>
      <c r="L653" s="257">
        <f t="shared" si="225"/>
        <v>0</v>
      </c>
      <c r="M653" s="257">
        <f t="shared" si="226"/>
        <v>0</v>
      </c>
      <c r="N653" s="257">
        <f t="shared" si="227"/>
        <v>0</v>
      </c>
      <c r="O653" s="258"/>
      <c r="P653" s="270" t="e">
        <f>IF(OR(E653="",G653=0),"",VLOOKUP(E653,#REF!,10,0)*H653)</f>
        <v>#REF!</v>
      </c>
      <c r="Q653" s="61"/>
      <c r="R653" s="63"/>
      <c r="S653" s="61"/>
    </row>
    <row r="654" spans="2:19" s="60" customFormat="1" ht="12" x14ac:dyDescent="0.2">
      <c r="B654" s="181"/>
      <c r="C654" s="180" t="s">
        <v>1766</v>
      </c>
      <c r="D654" s="214" t="s">
        <v>457</v>
      </c>
      <c r="E654" s="215">
        <v>90141</v>
      </c>
      <c r="F654" s="243" t="s">
        <v>1737</v>
      </c>
      <c r="G654" s="281" t="s">
        <v>2254</v>
      </c>
      <c r="H654" s="282">
        <v>3</v>
      </c>
      <c r="I654" s="270"/>
      <c r="J654" s="270"/>
      <c r="K654" s="257">
        <f t="shared" si="224"/>
        <v>0</v>
      </c>
      <c r="L654" s="257">
        <f t="shared" si="225"/>
        <v>0</v>
      </c>
      <c r="M654" s="257">
        <f t="shared" si="226"/>
        <v>0</v>
      </c>
      <c r="N654" s="257">
        <f t="shared" si="227"/>
        <v>0</v>
      </c>
      <c r="O654" s="258"/>
      <c r="P654" s="270" t="e">
        <f>IF(OR(E654="",G654=0),"",VLOOKUP(E654,#REF!,10,0)*H654)</f>
        <v>#REF!</v>
      </c>
      <c r="Q654" s="61"/>
      <c r="R654" s="63"/>
      <c r="S654" s="61"/>
    </row>
    <row r="655" spans="2:19" s="60" customFormat="1" ht="12" x14ac:dyDescent="0.2">
      <c r="B655" s="181"/>
      <c r="C655" s="180" t="s">
        <v>1766</v>
      </c>
      <c r="D655" s="214" t="s">
        <v>458</v>
      </c>
      <c r="E655" s="215">
        <v>90424</v>
      </c>
      <c r="F655" s="280" t="s">
        <v>8</v>
      </c>
      <c r="G655" s="281" t="s">
        <v>2258</v>
      </c>
      <c r="H655" s="282">
        <v>144</v>
      </c>
      <c r="I655" s="270"/>
      <c r="J655" s="270"/>
      <c r="K655" s="257">
        <f t="shared" si="224"/>
        <v>0</v>
      </c>
      <c r="L655" s="257">
        <f t="shared" si="225"/>
        <v>0</v>
      </c>
      <c r="M655" s="257">
        <f t="shared" si="226"/>
        <v>0</v>
      </c>
      <c r="N655" s="257">
        <f t="shared" si="227"/>
        <v>0</v>
      </c>
      <c r="O655" s="258"/>
      <c r="P655" s="270" t="e">
        <f>IF(OR(E655="",G655=0),"",VLOOKUP(E655,#REF!,10,0)*H655)</f>
        <v>#REF!</v>
      </c>
      <c r="Q655" s="61"/>
      <c r="R655" s="63"/>
      <c r="S655" s="61"/>
    </row>
    <row r="656" spans="2:19" s="60" customFormat="1" ht="12" x14ac:dyDescent="0.2">
      <c r="B656" s="181"/>
      <c r="C656" s="180" t="s">
        <v>1766</v>
      </c>
      <c r="D656" s="214" t="s">
        <v>459</v>
      </c>
      <c r="E656" s="215">
        <v>90452</v>
      </c>
      <c r="F656" s="280" t="s">
        <v>10</v>
      </c>
      <c r="G656" s="281" t="s">
        <v>2254</v>
      </c>
      <c r="H656" s="282">
        <v>4</v>
      </c>
      <c r="I656" s="270"/>
      <c r="J656" s="270"/>
      <c r="K656" s="257">
        <f t="shared" si="224"/>
        <v>0</v>
      </c>
      <c r="L656" s="257">
        <f t="shared" si="225"/>
        <v>0</v>
      </c>
      <c r="M656" s="257">
        <f t="shared" si="226"/>
        <v>0</v>
      </c>
      <c r="N656" s="257">
        <f t="shared" si="227"/>
        <v>0</v>
      </c>
      <c r="O656" s="258"/>
      <c r="P656" s="270" t="e">
        <f>IF(OR(E656="",G656=0),"",VLOOKUP(E656,#REF!,10,0)*H656)</f>
        <v>#REF!</v>
      </c>
      <c r="Q656" s="61"/>
      <c r="R656" s="63"/>
      <c r="S656" s="61"/>
    </row>
    <row r="657" spans="2:19" s="60" customFormat="1" ht="12" x14ac:dyDescent="0.2">
      <c r="B657" s="181"/>
      <c r="C657" s="180" t="s">
        <v>1766</v>
      </c>
      <c r="D657" s="214" t="s">
        <v>460</v>
      </c>
      <c r="E657" s="215">
        <v>90408</v>
      </c>
      <c r="F657" s="280" t="s">
        <v>1318</v>
      </c>
      <c r="G657" s="285" t="s">
        <v>2083</v>
      </c>
      <c r="H657" s="282">
        <v>4</v>
      </c>
      <c r="I657" s="270"/>
      <c r="J657" s="270"/>
      <c r="K657" s="257">
        <f t="shared" si="224"/>
        <v>0</v>
      </c>
      <c r="L657" s="257">
        <f t="shared" si="225"/>
        <v>0</v>
      </c>
      <c r="M657" s="257">
        <f t="shared" si="226"/>
        <v>0</v>
      </c>
      <c r="N657" s="257">
        <f t="shared" si="227"/>
        <v>0</v>
      </c>
      <c r="O657" s="258"/>
      <c r="P657" s="270" t="e">
        <f>IF(OR(E657="",G657=0),"",VLOOKUP(E657,#REF!,10,0)*H657)</f>
        <v>#REF!</v>
      </c>
      <c r="Q657" s="61"/>
      <c r="R657" s="63"/>
      <c r="S657" s="61"/>
    </row>
    <row r="658" spans="2:19" s="60" customFormat="1" ht="12" x14ac:dyDescent="0.2">
      <c r="B658" s="181"/>
      <c r="C658" s="180" t="s">
        <v>1867</v>
      </c>
      <c r="D658" s="214" t="s">
        <v>461</v>
      </c>
      <c r="E658" s="215">
        <v>83431</v>
      </c>
      <c r="F658" s="243" t="s">
        <v>1238</v>
      </c>
      <c r="G658" s="281" t="s">
        <v>2258</v>
      </c>
      <c r="H658" s="282">
        <v>288</v>
      </c>
      <c r="I658" s="270"/>
      <c r="J658" s="270"/>
      <c r="K658" s="271">
        <f>IF(H658="","",I658+J658)</f>
        <v>0</v>
      </c>
      <c r="L658" s="270">
        <f>IF(H658="","",H658*I658)</f>
        <v>0</v>
      </c>
      <c r="M658" s="270">
        <f>IF(H658="","",H658*J658)</f>
        <v>0</v>
      </c>
      <c r="N658" s="271">
        <f>IF(H658="","",H658*K658)</f>
        <v>0</v>
      </c>
      <c r="O658" s="270"/>
      <c r="P658" s="270" t="e">
        <f>IF(OR(E658="",G658=0),"",VLOOKUP(E658,#REF!,7,0)*H658)</f>
        <v>#REF!</v>
      </c>
      <c r="Q658" s="61"/>
      <c r="R658" s="63"/>
      <c r="S658" s="61"/>
    </row>
    <row r="659" spans="2:19" s="60" customFormat="1" ht="12" x14ac:dyDescent="0.2">
      <c r="B659" s="181"/>
      <c r="C659" s="180" t="s">
        <v>1867</v>
      </c>
      <c r="D659" s="214" t="s">
        <v>462</v>
      </c>
      <c r="E659" s="215">
        <v>83424</v>
      </c>
      <c r="F659" s="243" t="s">
        <v>1239</v>
      </c>
      <c r="G659" s="281" t="s">
        <v>2258</v>
      </c>
      <c r="H659" s="282">
        <v>72</v>
      </c>
      <c r="I659" s="270"/>
      <c r="J659" s="270"/>
      <c r="K659" s="271">
        <f>IF(H659="","",I659+J659)</f>
        <v>0</v>
      </c>
      <c r="L659" s="270">
        <f>IF(H659="","",H659*I659)</f>
        <v>0</v>
      </c>
      <c r="M659" s="270">
        <f>IF(H659="","",H659*J659)</f>
        <v>0</v>
      </c>
      <c r="N659" s="271">
        <f>IF(H659="","",H659*K659)</f>
        <v>0</v>
      </c>
      <c r="O659" s="270"/>
      <c r="P659" s="270" t="e">
        <f>IF(OR(E659="",G659=0),"",VLOOKUP(E659,#REF!,7,0)*H659)</f>
        <v>#REF!</v>
      </c>
      <c r="Q659" s="61"/>
      <c r="R659" s="63"/>
      <c r="S659" s="61"/>
    </row>
    <row r="660" spans="2:19" s="60" customFormat="1" ht="12" x14ac:dyDescent="0.2">
      <c r="B660" s="181"/>
      <c r="C660" s="180"/>
      <c r="D660" s="214" t="s">
        <v>463</v>
      </c>
      <c r="E660" s="215"/>
      <c r="F660" s="277" t="s">
        <v>1319</v>
      </c>
      <c r="G660" s="281"/>
      <c r="H660" s="282"/>
      <c r="I660" s="257"/>
      <c r="J660" s="257"/>
      <c r="K660" s="257"/>
      <c r="L660" s="257"/>
      <c r="M660" s="257"/>
      <c r="N660" s="257"/>
      <c r="O660" s="258"/>
      <c r="P660" s="258"/>
      <c r="Q660" s="61"/>
      <c r="R660" s="63"/>
      <c r="S660" s="61"/>
    </row>
    <row r="661" spans="2:19" s="60" customFormat="1" ht="96" x14ac:dyDescent="0.2">
      <c r="B661" s="181"/>
      <c r="C661" s="180" t="s">
        <v>1766</v>
      </c>
      <c r="D661" s="214" t="s">
        <v>464</v>
      </c>
      <c r="E661" s="215">
        <v>90436</v>
      </c>
      <c r="F661" s="297" t="s">
        <v>1259</v>
      </c>
      <c r="G661" s="281" t="s">
        <v>2254</v>
      </c>
      <c r="H661" s="282">
        <v>29</v>
      </c>
      <c r="I661" s="270"/>
      <c r="J661" s="270"/>
      <c r="K661" s="257">
        <f t="shared" ref="K661:K682" si="228">IF(H661="","",I661+J661)</f>
        <v>0</v>
      </c>
      <c r="L661" s="257">
        <f t="shared" ref="L661:L682" si="229">IF(H661="","",H661*I661)</f>
        <v>0</v>
      </c>
      <c r="M661" s="257">
        <f t="shared" ref="M661:M682" si="230">IF(H661="","",H661*J661)</f>
        <v>0</v>
      </c>
      <c r="N661" s="257">
        <f t="shared" ref="N661:N682" si="231">IF(H661="","",H661*K661)</f>
        <v>0</v>
      </c>
      <c r="O661" s="258"/>
      <c r="P661" s="270" t="e">
        <f>IF(OR(E661="",G661=0),"",VLOOKUP(E661,#REF!,10,0)*H661)</f>
        <v>#REF!</v>
      </c>
      <c r="Q661" s="61"/>
      <c r="R661" s="63"/>
      <c r="S661" s="61"/>
    </row>
    <row r="662" spans="2:19" s="60" customFormat="1" ht="48" x14ac:dyDescent="0.2">
      <c r="B662" s="181"/>
      <c r="C662" s="180" t="s">
        <v>1766</v>
      </c>
      <c r="D662" s="214" t="s">
        <v>465</v>
      </c>
      <c r="E662" s="215">
        <v>90435</v>
      </c>
      <c r="F662" s="297" t="s">
        <v>1261</v>
      </c>
      <c r="G662" s="281" t="s">
        <v>2254</v>
      </c>
      <c r="H662" s="282">
        <v>11</v>
      </c>
      <c r="I662" s="270"/>
      <c r="J662" s="270"/>
      <c r="K662" s="257">
        <f t="shared" si="228"/>
        <v>0</v>
      </c>
      <c r="L662" s="257">
        <f t="shared" si="229"/>
        <v>0</v>
      </c>
      <c r="M662" s="257">
        <f t="shared" si="230"/>
        <v>0</v>
      </c>
      <c r="N662" s="257">
        <f t="shared" si="231"/>
        <v>0</v>
      </c>
      <c r="O662" s="258"/>
      <c r="P662" s="270" t="e">
        <f>IF(OR(E662="",G662=0),"",VLOOKUP(E662,#REF!,10,0)*H662)</f>
        <v>#REF!</v>
      </c>
      <c r="Q662" s="61"/>
      <c r="R662" s="63"/>
      <c r="S662" s="61"/>
    </row>
    <row r="663" spans="2:19" s="60" customFormat="1" ht="12" x14ac:dyDescent="0.2">
      <c r="B663" s="181"/>
      <c r="C663" s="180" t="s">
        <v>1766</v>
      </c>
      <c r="D663" s="214" t="s">
        <v>466</v>
      </c>
      <c r="E663" s="215">
        <v>90539</v>
      </c>
      <c r="F663" s="297" t="s">
        <v>1820</v>
      </c>
      <c r="G663" s="281" t="s">
        <v>2254</v>
      </c>
      <c r="H663" s="282">
        <v>3</v>
      </c>
      <c r="I663" s="270"/>
      <c r="J663" s="270"/>
      <c r="K663" s="257">
        <f t="shared" si="228"/>
        <v>0</v>
      </c>
      <c r="L663" s="257">
        <f t="shared" si="229"/>
        <v>0</v>
      </c>
      <c r="M663" s="257">
        <f t="shared" si="230"/>
        <v>0</v>
      </c>
      <c r="N663" s="257">
        <f t="shared" si="231"/>
        <v>0</v>
      </c>
      <c r="O663" s="258"/>
      <c r="P663" s="270" t="e">
        <f>IF(OR(E663="",G663=0),"",VLOOKUP(E663,#REF!,10,0)*H663)</f>
        <v>#REF!</v>
      </c>
      <c r="Q663" s="61"/>
      <c r="R663" s="63"/>
      <c r="S663" s="61"/>
    </row>
    <row r="664" spans="2:19" s="60" customFormat="1" ht="12" x14ac:dyDescent="0.2">
      <c r="B664" s="181"/>
      <c r="C664" s="180" t="s">
        <v>1766</v>
      </c>
      <c r="D664" s="214" t="s">
        <v>467</v>
      </c>
      <c r="E664" s="215">
        <v>90428</v>
      </c>
      <c r="F664" s="297" t="s">
        <v>1263</v>
      </c>
      <c r="G664" s="281" t="s">
        <v>2254</v>
      </c>
      <c r="H664" s="282">
        <v>9</v>
      </c>
      <c r="I664" s="270"/>
      <c r="J664" s="270"/>
      <c r="K664" s="257">
        <f t="shared" si="228"/>
        <v>0</v>
      </c>
      <c r="L664" s="257">
        <f t="shared" si="229"/>
        <v>0</v>
      </c>
      <c r="M664" s="257">
        <f t="shared" si="230"/>
        <v>0</v>
      </c>
      <c r="N664" s="257">
        <f t="shared" si="231"/>
        <v>0</v>
      </c>
      <c r="O664" s="258"/>
      <c r="P664" s="270" t="e">
        <f>IF(OR(E664="",G664=0),"",VLOOKUP(E664,#REF!,10,0)*H664)</f>
        <v>#REF!</v>
      </c>
      <c r="Q664" s="61"/>
      <c r="R664" s="63"/>
      <c r="S664" s="61"/>
    </row>
    <row r="665" spans="2:19" s="60" customFormat="1" ht="12" x14ac:dyDescent="0.2">
      <c r="B665" s="181"/>
      <c r="C665" s="180" t="s">
        <v>1766</v>
      </c>
      <c r="D665" s="214" t="s">
        <v>468</v>
      </c>
      <c r="E665" s="215">
        <v>90431</v>
      </c>
      <c r="F665" s="297" t="s">
        <v>1264</v>
      </c>
      <c r="G665" s="281" t="s">
        <v>2254</v>
      </c>
      <c r="H665" s="282">
        <v>5</v>
      </c>
      <c r="I665" s="270"/>
      <c r="J665" s="270"/>
      <c r="K665" s="257">
        <f t="shared" si="228"/>
        <v>0</v>
      </c>
      <c r="L665" s="257">
        <f t="shared" si="229"/>
        <v>0</v>
      </c>
      <c r="M665" s="257">
        <f t="shared" si="230"/>
        <v>0</v>
      </c>
      <c r="N665" s="257">
        <f t="shared" si="231"/>
        <v>0</v>
      </c>
      <c r="O665" s="258"/>
      <c r="P665" s="270" t="e">
        <f>IF(OR(E665="",G665=0),"",VLOOKUP(E665,#REF!,10,0)*H665)</f>
        <v>#REF!</v>
      </c>
      <c r="Q665" s="61"/>
      <c r="R665" s="63"/>
      <c r="S665" s="61"/>
    </row>
    <row r="666" spans="2:19" s="60" customFormat="1" ht="12" x14ac:dyDescent="0.2">
      <c r="B666" s="181"/>
      <c r="C666" s="180" t="s">
        <v>1867</v>
      </c>
      <c r="D666" s="214" t="s">
        <v>469</v>
      </c>
      <c r="E666" s="215">
        <v>72334</v>
      </c>
      <c r="F666" s="297" t="s">
        <v>1265</v>
      </c>
      <c r="G666" s="281" t="s">
        <v>2254</v>
      </c>
      <c r="H666" s="282">
        <v>4</v>
      </c>
      <c r="I666" s="270"/>
      <c r="J666" s="270"/>
      <c r="K666" s="271">
        <f t="shared" si="228"/>
        <v>0</v>
      </c>
      <c r="L666" s="270">
        <f t="shared" si="229"/>
        <v>0</v>
      </c>
      <c r="M666" s="270">
        <f t="shared" si="230"/>
        <v>0</v>
      </c>
      <c r="N666" s="271">
        <f t="shared" si="231"/>
        <v>0</v>
      </c>
      <c r="O666" s="270"/>
      <c r="P666" s="270" t="e">
        <f>IF(OR(E666="",G666=0),"",VLOOKUP(E666,#REF!,7,0)*H666)</f>
        <v>#REF!</v>
      </c>
      <c r="Q666" s="61"/>
      <c r="R666" s="63"/>
      <c r="S666" s="61"/>
    </row>
    <row r="667" spans="2:19" s="60" customFormat="1" ht="12" x14ac:dyDescent="0.2">
      <c r="B667" s="181"/>
      <c r="C667" s="180" t="s">
        <v>1867</v>
      </c>
      <c r="D667" s="214" t="s">
        <v>470</v>
      </c>
      <c r="E667" s="215">
        <v>83466</v>
      </c>
      <c r="F667" s="297" t="s">
        <v>1657</v>
      </c>
      <c r="G667" s="281" t="s">
        <v>2254</v>
      </c>
      <c r="H667" s="282">
        <v>2</v>
      </c>
      <c r="I667" s="270"/>
      <c r="J667" s="270"/>
      <c r="K667" s="271">
        <f t="shared" si="228"/>
        <v>0</v>
      </c>
      <c r="L667" s="270">
        <f t="shared" si="229"/>
        <v>0</v>
      </c>
      <c r="M667" s="270">
        <f t="shared" si="230"/>
        <v>0</v>
      </c>
      <c r="N667" s="271">
        <f t="shared" si="231"/>
        <v>0</v>
      </c>
      <c r="O667" s="270"/>
      <c r="P667" s="270" t="e">
        <f>IF(OR(E667="",G667=0),"",VLOOKUP(E667,#REF!,7,0)*H667)</f>
        <v>#REF!</v>
      </c>
      <c r="Q667" s="61"/>
      <c r="R667" s="63"/>
      <c r="S667" s="61"/>
    </row>
    <row r="668" spans="2:19" s="60" customFormat="1" ht="12" x14ac:dyDescent="0.2">
      <c r="B668" s="181"/>
      <c r="C668" s="180" t="s">
        <v>1867</v>
      </c>
      <c r="D668" s="214" t="s">
        <v>471</v>
      </c>
      <c r="E668" s="215">
        <v>83566</v>
      </c>
      <c r="F668" s="297" t="s">
        <v>1661</v>
      </c>
      <c r="G668" s="281" t="s">
        <v>2254</v>
      </c>
      <c r="H668" s="282">
        <v>20</v>
      </c>
      <c r="I668" s="270"/>
      <c r="J668" s="270"/>
      <c r="K668" s="271">
        <f t="shared" si="228"/>
        <v>0</v>
      </c>
      <c r="L668" s="270">
        <f t="shared" si="229"/>
        <v>0</v>
      </c>
      <c r="M668" s="270">
        <f t="shared" si="230"/>
        <v>0</v>
      </c>
      <c r="N668" s="271">
        <f t="shared" si="231"/>
        <v>0</v>
      </c>
      <c r="O668" s="270"/>
      <c r="P668" s="270" t="e">
        <f>IF(OR(E668="",G668=0),"",VLOOKUP(E668,#REF!,7,0)*H668)</f>
        <v>#REF!</v>
      </c>
      <c r="Q668" s="61"/>
      <c r="R668" s="63"/>
      <c r="S668" s="61"/>
    </row>
    <row r="669" spans="2:19" s="60" customFormat="1" ht="12" x14ac:dyDescent="0.2">
      <c r="B669" s="181"/>
      <c r="C669" s="180" t="s">
        <v>1766</v>
      </c>
      <c r="D669" s="214" t="s">
        <v>472</v>
      </c>
      <c r="E669" s="215">
        <v>90450</v>
      </c>
      <c r="F669" s="297" t="s">
        <v>1662</v>
      </c>
      <c r="G669" s="281" t="s">
        <v>2254</v>
      </c>
      <c r="H669" s="282">
        <v>1</v>
      </c>
      <c r="I669" s="270"/>
      <c r="J669" s="270"/>
      <c r="K669" s="257">
        <f t="shared" si="228"/>
        <v>0</v>
      </c>
      <c r="L669" s="257">
        <f t="shared" si="229"/>
        <v>0</v>
      </c>
      <c r="M669" s="257">
        <f t="shared" si="230"/>
        <v>0</v>
      </c>
      <c r="N669" s="257">
        <f t="shared" si="231"/>
        <v>0</v>
      </c>
      <c r="O669" s="258"/>
      <c r="P669" s="270" t="e">
        <f>IF(OR(E669="",G669=0),"",VLOOKUP(E669,#REF!,10,0)*H669)</f>
        <v>#REF!</v>
      </c>
      <c r="Q669" s="61"/>
      <c r="R669" s="63"/>
      <c r="S669" s="61"/>
    </row>
    <row r="670" spans="2:19" s="60" customFormat="1" ht="12" x14ac:dyDescent="0.2">
      <c r="B670" s="181"/>
      <c r="C670" s="180" t="s">
        <v>1867</v>
      </c>
      <c r="D670" s="214" t="s">
        <v>473</v>
      </c>
      <c r="E670" s="215">
        <v>83566</v>
      </c>
      <c r="F670" s="297" t="s">
        <v>1320</v>
      </c>
      <c r="G670" s="281" t="s">
        <v>2254</v>
      </c>
      <c r="H670" s="282">
        <v>9</v>
      </c>
      <c r="I670" s="270"/>
      <c r="J670" s="270"/>
      <c r="K670" s="271">
        <f t="shared" si="228"/>
        <v>0</v>
      </c>
      <c r="L670" s="270">
        <f t="shared" si="229"/>
        <v>0</v>
      </c>
      <c r="M670" s="270">
        <f t="shared" si="230"/>
        <v>0</v>
      </c>
      <c r="N670" s="271">
        <f t="shared" si="231"/>
        <v>0</v>
      </c>
      <c r="O670" s="270"/>
      <c r="P670" s="270" t="e">
        <f>IF(OR(E670="",G670=0),"",VLOOKUP(E670,#REF!,7,0)*H670)</f>
        <v>#REF!</v>
      </c>
      <c r="Q670" s="61"/>
      <c r="R670" s="63"/>
      <c r="S670" s="61"/>
    </row>
    <row r="671" spans="2:19" s="60" customFormat="1" ht="24" x14ac:dyDescent="0.2">
      <c r="B671" s="181"/>
      <c r="C671" s="180" t="s">
        <v>1766</v>
      </c>
      <c r="D671" s="214" t="s">
        <v>474</v>
      </c>
      <c r="E671" s="215">
        <v>90444</v>
      </c>
      <c r="F671" s="297" t="s">
        <v>1321</v>
      </c>
      <c r="G671" s="281" t="s">
        <v>2254</v>
      </c>
      <c r="H671" s="282">
        <v>2</v>
      </c>
      <c r="I671" s="270"/>
      <c r="J671" s="270"/>
      <c r="K671" s="257">
        <f t="shared" si="228"/>
        <v>0</v>
      </c>
      <c r="L671" s="257">
        <f t="shared" si="229"/>
        <v>0</v>
      </c>
      <c r="M671" s="257">
        <f t="shared" si="230"/>
        <v>0</v>
      </c>
      <c r="N671" s="257">
        <f t="shared" si="231"/>
        <v>0</v>
      </c>
      <c r="O671" s="258"/>
      <c r="P671" s="270" t="e">
        <f>IF(OR(E671="",G671=0),"",VLOOKUP(E671,#REF!,10,0)*H671)</f>
        <v>#REF!</v>
      </c>
      <c r="Q671" s="61"/>
      <c r="R671" s="63"/>
      <c r="S671" s="61"/>
    </row>
    <row r="672" spans="2:19" s="60" customFormat="1" ht="24" x14ac:dyDescent="0.2">
      <c r="B672" s="181"/>
      <c r="C672" s="180" t="s">
        <v>1766</v>
      </c>
      <c r="D672" s="214" t="s">
        <v>475</v>
      </c>
      <c r="E672" s="215">
        <v>90443</v>
      </c>
      <c r="F672" s="284" t="s">
        <v>1659</v>
      </c>
      <c r="G672" s="292" t="s">
        <v>2254</v>
      </c>
      <c r="H672" s="291">
        <v>2</v>
      </c>
      <c r="I672" s="270"/>
      <c r="J672" s="270"/>
      <c r="K672" s="257">
        <f t="shared" si="228"/>
        <v>0</v>
      </c>
      <c r="L672" s="257">
        <f t="shared" si="229"/>
        <v>0</v>
      </c>
      <c r="M672" s="257">
        <f t="shared" si="230"/>
        <v>0</v>
      </c>
      <c r="N672" s="257">
        <f t="shared" si="231"/>
        <v>0</v>
      </c>
      <c r="O672" s="258"/>
      <c r="P672" s="270" t="e">
        <f>IF(OR(E672="",G672=0),"",VLOOKUP(E672,#REF!,10,0)*H672)</f>
        <v>#REF!</v>
      </c>
      <c r="Q672" s="61"/>
      <c r="R672" s="63"/>
      <c r="S672" s="61"/>
    </row>
    <row r="673" spans="2:19" s="60" customFormat="1" ht="24" x14ac:dyDescent="0.2">
      <c r="B673" s="181"/>
      <c r="C673" s="180" t="s">
        <v>1766</v>
      </c>
      <c r="D673" s="214" t="s">
        <v>476</v>
      </c>
      <c r="E673" s="215">
        <v>90455</v>
      </c>
      <c r="F673" s="240" t="s">
        <v>0</v>
      </c>
      <c r="G673" s="292" t="s">
        <v>2254</v>
      </c>
      <c r="H673" s="291">
        <v>2</v>
      </c>
      <c r="I673" s="270"/>
      <c r="J673" s="270"/>
      <c r="K673" s="257">
        <f t="shared" si="228"/>
        <v>0</v>
      </c>
      <c r="L673" s="257">
        <f t="shared" si="229"/>
        <v>0</v>
      </c>
      <c r="M673" s="257">
        <f t="shared" si="230"/>
        <v>0</v>
      </c>
      <c r="N673" s="257">
        <f t="shared" si="231"/>
        <v>0</v>
      </c>
      <c r="O673" s="258"/>
      <c r="P673" s="270" t="e">
        <f>IF(OR(E673="",G673=0),"",VLOOKUP(E673,#REF!,10,0)*H673)</f>
        <v>#REF!</v>
      </c>
      <c r="Q673" s="61"/>
      <c r="R673" s="63"/>
      <c r="S673" s="61"/>
    </row>
    <row r="674" spans="2:19" s="60" customFormat="1" ht="24" x14ac:dyDescent="0.2">
      <c r="B674" s="181"/>
      <c r="C674" s="180" t="s">
        <v>1867</v>
      </c>
      <c r="D674" s="214" t="s">
        <v>477</v>
      </c>
      <c r="E674" s="215">
        <v>83387</v>
      </c>
      <c r="F674" s="240" t="s">
        <v>1627</v>
      </c>
      <c r="G674" s="281" t="s">
        <v>2254</v>
      </c>
      <c r="H674" s="282">
        <v>53</v>
      </c>
      <c r="I674" s="270"/>
      <c r="J674" s="270"/>
      <c r="K674" s="271">
        <f t="shared" si="228"/>
        <v>0</v>
      </c>
      <c r="L674" s="270">
        <f t="shared" si="229"/>
        <v>0</v>
      </c>
      <c r="M674" s="270">
        <f t="shared" si="230"/>
        <v>0</v>
      </c>
      <c r="N674" s="271">
        <f t="shared" si="231"/>
        <v>0</v>
      </c>
      <c r="O674" s="270"/>
      <c r="P674" s="270" t="e">
        <f>IF(OR(E674="",G674=0),"",VLOOKUP(E674,#REF!,7,0)*H674)</f>
        <v>#REF!</v>
      </c>
      <c r="Q674" s="61"/>
      <c r="R674" s="63"/>
      <c r="S674" s="61"/>
    </row>
    <row r="675" spans="2:19" s="60" customFormat="1" ht="12" x14ac:dyDescent="0.2">
      <c r="B675" s="181"/>
      <c r="C675" s="180" t="s">
        <v>1867</v>
      </c>
      <c r="D675" s="214" t="s">
        <v>478</v>
      </c>
      <c r="E675" s="215">
        <v>83386</v>
      </c>
      <c r="F675" s="243" t="s">
        <v>1268</v>
      </c>
      <c r="G675" s="281" t="s">
        <v>2254</v>
      </c>
      <c r="H675" s="282">
        <v>1</v>
      </c>
      <c r="I675" s="270"/>
      <c r="J675" s="270"/>
      <c r="K675" s="271">
        <f t="shared" si="228"/>
        <v>0</v>
      </c>
      <c r="L675" s="270">
        <f t="shared" si="229"/>
        <v>0</v>
      </c>
      <c r="M675" s="270">
        <f t="shared" si="230"/>
        <v>0</v>
      </c>
      <c r="N675" s="271">
        <f t="shared" si="231"/>
        <v>0</v>
      </c>
      <c r="O675" s="270"/>
      <c r="P675" s="270" t="e">
        <f>IF(OR(E675="",G675=0),"",VLOOKUP(E675,#REF!,7,0)*H675)</f>
        <v>#REF!</v>
      </c>
      <c r="Q675" s="61"/>
      <c r="R675" s="63"/>
      <c r="S675" s="61"/>
    </row>
    <row r="676" spans="2:19" s="60" customFormat="1" ht="24" x14ac:dyDescent="0.2">
      <c r="B676" s="181"/>
      <c r="C676" s="180" t="s">
        <v>1766</v>
      </c>
      <c r="D676" s="214" t="s">
        <v>479</v>
      </c>
      <c r="E676" s="215">
        <v>90146</v>
      </c>
      <c r="F676" s="240" t="s">
        <v>1631</v>
      </c>
      <c r="G676" s="293" t="s">
        <v>2258</v>
      </c>
      <c r="H676" s="282">
        <v>96</v>
      </c>
      <c r="I676" s="270"/>
      <c r="J676" s="270"/>
      <c r="K676" s="257">
        <f t="shared" si="228"/>
        <v>0</v>
      </c>
      <c r="L676" s="257">
        <f t="shared" si="229"/>
        <v>0</v>
      </c>
      <c r="M676" s="257">
        <f t="shared" si="230"/>
        <v>0</v>
      </c>
      <c r="N676" s="257">
        <f t="shared" si="231"/>
        <v>0</v>
      </c>
      <c r="O676" s="258"/>
      <c r="P676" s="270" t="e">
        <f>IF(OR(E676="",G676=0),"",VLOOKUP(E676,#REF!,10,0)*H676)</f>
        <v>#REF!</v>
      </c>
      <c r="Q676" s="61"/>
      <c r="R676" s="63"/>
      <c r="S676" s="61"/>
    </row>
    <row r="677" spans="2:19" s="60" customFormat="1" ht="24" x14ac:dyDescent="0.2">
      <c r="B677" s="181"/>
      <c r="C677" s="180" t="s">
        <v>1766</v>
      </c>
      <c r="D677" s="214" t="s">
        <v>480</v>
      </c>
      <c r="E677" s="215">
        <v>90129</v>
      </c>
      <c r="F677" s="232" t="s">
        <v>1455</v>
      </c>
      <c r="G677" s="293" t="s">
        <v>2258</v>
      </c>
      <c r="H677" s="291">
        <v>12</v>
      </c>
      <c r="I677" s="270"/>
      <c r="J677" s="270"/>
      <c r="K677" s="257">
        <f t="shared" si="228"/>
        <v>0</v>
      </c>
      <c r="L677" s="257">
        <f t="shared" si="229"/>
        <v>0</v>
      </c>
      <c r="M677" s="257">
        <f t="shared" si="230"/>
        <v>0</v>
      </c>
      <c r="N677" s="257">
        <f t="shared" si="231"/>
        <v>0</v>
      </c>
      <c r="O677" s="258"/>
      <c r="P677" s="270" t="e">
        <f>IF(OR(E677="",G677=0),"",VLOOKUP(E677,#REF!,10,0)*H677)</f>
        <v>#REF!</v>
      </c>
      <c r="Q677" s="61"/>
      <c r="R677" s="63"/>
      <c r="S677" s="61"/>
    </row>
    <row r="678" spans="2:19" s="60" customFormat="1" ht="24" x14ac:dyDescent="0.2">
      <c r="B678" s="181"/>
      <c r="C678" s="180" t="s">
        <v>1867</v>
      </c>
      <c r="D678" s="214" t="s">
        <v>481</v>
      </c>
      <c r="E678" s="215">
        <v>73613</v>
      </c>
      <c r="F678" s="240" t="s">
        <v>1629</v>
      </c>
      <c r="G678" s="281" t="s">
        <v>2258</v>
      </c>
      <c r="H678" s="282">
        <v>480</v>
      </c>
      <c r="I678" s="270"/>
      <c r="J678" s="270"/>
      <c r="K678" s="271">
        <f t="shared" si="228"/>
        <v>0</v>
      </c>
      <c r="L678" s="270">
        <f t="shared" si="229"/>
        <v>0</v>
      </c>
      <c r="M678" s="270">
        <f t="shared" si="230"/>
        <v>0</v>
      </c>
      <c r="N678" s="271">
        <f t="shared" si="231"/>
        <v>0</v>
      </c>
      <c r="O678" s="270"/>
      <c r="P678" s="270" t="e">
        <f>IF(OR(E678="",G678=0),"",VLOOKUP(E678,#REF!,7,0)*H678)</f>
        <v>#REF!</v>
      </c>
      <c r="Q678" s="61"/>
      <c r="R678" s="63"/>
      <c r="S678" s="61"/>
    </row>
    <row r="679" spans="2:19" s="60" customFormat="1" ht="24" x14ac:dyDescent="0.2">
      <c r="B679" s="181"/>
      <c r="C679" s="180" t="s">
        <v>1867</v>
      </c>
      <c r="D679" s="214" t="s">
        <v>482</v>
      </c>
      <c r="E679" s="215" t="s">
        <v>2279</v>
      </c>
      <c r="F679" s="240" t="s">
        <v>1630</v>
      </c>
      <c r="G679" s="281" t="s">
        <v>2258</v>
      </c>
      <c r="H679" s="282">
        <v>100</v>
      </c>
      <c r="I679" s="270"/>
      <c r="J679" s="270"/>
      <c r="K679" s="271">
        <f t="shared" si="228"/>
        <v>0</v>
      </c>
      <c r="L679" s="270">
        <f t="shared" si="229"/>
        <v>0</v>
      </c>
      <c r="M679" s="270">
        <f t="shared" si="230"/>
        <v>0</v>
      </c>
      <c r="N679" s="271">
        <f t="shared" si="231"/>
        <v>0</v>
      </c>
      <c r="O679" s="270"/>
      <c r="P679" s="270" t="e">
        <f>IF(OR(E679="",G679=0),"",VLOOKUP(E679,#REF!,7,0)*H679)</f>
        <v>#REF!</v>
      </c>
      <c r="Q679" s="61"/>
      <c r="R679" s="63"/>
      <c r="S679" s="61"/>
    </row>
    <row r="680" spans="2:19" s="60" customFormat="1" ht="12" x14ac:dyDescent="0.2">
      <c r="B680" s="181"/>
      <c r="C680" s="180" t="s">
        <v>1867</v>
      </c>
      <c r="D680" s="214" t="s">
        <v>483</v>
      </c>
      <c r="E680" s="215" t="s">
        <v>2206</v>
      </c>
      <c r="F680" s="297" t="s">
        <v>1270</v>
      </c>
      <c r="G680" s="281" t="s">
        <v>2258</v>
      </c>
      <c r="H680" s="282">
        <v>800</v>
      </c>
      <c r="I680" s="270"/>
      <c r="J680" s="270"/>
      <c r="K680" s="271">
        <f t="shared" si="228"/>
        <v>0</v>
      </c>
      <c r="L680" s="270">
        <f t="shared" si="229"/>
        <v>0</v>
      </c>
      <c r="M680" s="270">
        <f t="shared" si="230"/>
        <v>0</v>
      </c>
      <c r="N680" s="271">
        <f t="shared" si="231"/>
        <v>0</v>
      </c>
      <c r="O680" s="270"/>
      <c r="P680" s="270" t="e">
        <f>IF(OR(E680="",G680=0),"",VLOOKUP(E680,#REF!,7,0)*H680)</f>
        <v>#REF!</v>
      </c>
      <c r="Q680" s="61"/>
      <c r="R680" s="63"/>
      <c r="S680" s="61"/>
    </row>
    <row r="681" spans="2:19" s="60" customFormat="1" ht="12" x14ac:dyDescent="0.2">
      <c r="B681" s="181"/>
      <c r="C681" s="180" t="s">
        <v>1867</v>
      </c>
      <c r="D681" s="214" t="s">
        <v>484</v>
      </c>
      <c r="E681" s="215" t="s">
        <v>2208</v>
      </c>
      <c r="F681" s="297" t="s">
        <v>1296</v>
      </c>
      <c r="G681" s="281" t="s">
        <v>2258</v>
      </c>
      <c r="H681" s="282">
        <v>500</v>
      </c>
      <c r="I681" s="270"/>
      <c r="J681" s="270"/>
      <c r="K681" s="271">
        <f t="shared" si="228"/>
        <v>0</v>
      </c>
      <c r="L681" s="270">
        <f t="shared" si="229"/>
        <v>0</v>
      </c>
      <c r="M681" s="270">
        <f t="shared" si="230"/>
        <v>0</v>
      </c>
      <c r="N681" s="271">
        <f t="shared" si="231"/>
        <v>0</v>
      </c>
      <c r="O681" s="270"/>
      <c r="P681" s="270" t="e">
        <f>IF(OR(E681="",G681=0),"",VLOOKUP(E681,#REF!,7,0)*H681)</f>
        <v>#REF!</v>
      </c>
      <c r="Q681" s="61"/>
      <c r="R681" s="63"/>
      <c r="S681" s="61"/>
    </row>
    <row r="682" spans="2:19" s="60" customFormat="1" ht="12" x14ac:dyDescent="0.2">
      <c r="B682" s="181"/>
      <c r="C682" s="180" t="s">
        <v>1867</v>
      </c>
      <c r="D682" s="214" t="s">
        <v>485</v>
      </c>
      <c r="E682" s="215" t="s">
        <v>2209</v>
      </c>
      <c r="F682" s="297" t="s">
        <v>1313</v>
      </c>
      <c r="G682" s="281" t="s">
        <v>2258</v>
      </c>
      <c r="H682" s="282">
        <v>200</v>
      </c>
      <c r="I682" s="270"/>
      <c r="J682" s="270"/>
      <c r="K682" s="271">
        <f t="shared" si="228"/>
        <v>0</v>
      </c>
      <c r="L682" s="270">
        <f t="shared" si="229"/>
        <v>0</v>
      </c>
      <c r="M682" s="270">
        <f t="shared" si="230"/>
        <v>0</v>
      </c>
      <c r="N682" s="271">
        <f t="shared" si="231"/>
        <v>0</v>
      </c>
      <c r="O682" s="270"/>
      <c r="P682" s="270" t="e">
        <f>IF(OR(E682="",G682=0),"",VLOOKUP(E682,#REF!,7,0)*H682)</f>
        <v>#REF!</v>
      </c>
      <c r="Q682" s="61"/>
      <c r="R682" s="63"/>
      <c r="S682" s="61"/>
    </row>
    <row r="683" spans="2:19" s="60" customFormat="1" ht="12" x14ac:dyDescent="0.2">
      <c r="B683" s="181"/>
      <c r="C683" s="180"/>
      <c r="D683" s="214" t="s">
        <v>486</v>
      </c>
      <c r="E683" s="215"/>
      <c r="F683" s="277" t="s">
        <v>1322</v>
      </c>
      <c r="G683" s="281"/>
      <c r="H683" s="282"/>
      <c r="I683" s="257"/>
      <c r="J683" s="257"/>
      <c r="K683" s="257"/>
      <c r="L683" s="257"/>
      <c r="M683" s="257"/>
      <c r="N683" s="257"/>
      <c r="O683" s="258"/>
      <c r="P683" s="258"/>
      <c r="Q683" s="61"/>
      <c r="R683" s="63"/>
      <c r="S683" s="61"/>
    </row>
    <row r="684" spans="2:19" s="60" customFormat="1" ht="48" x14ac:dyDescent="0.2">
      <c r="B684" s="181"/>
      <c r="C684" s="180" t="s">
        <v>1867</v>
      </c>
      <c r="D684" s="214" t="s">
        <v>487</v>
      </c>
      <c r="E684" s="215" t="s">
        <v>2222</v>
      </c>
      <c r="F684" s="280" t="s">
        <v>1896</v>
      </c>
      <c r="G684" s="281" t="s">
        <v>2254</v>
      </c>
      <c r="H684" s="282">
        <v>1</v>
      </c>
      <c r="I684" s="270"/>
      <c r="J684" s="270"/>
      <c r="K684" s="271">
        <f t="shared" ref="K684:K694" si="232">IF(H684="","",I684+J684)</f>
        <v>0</v>
      </c>
      <c r="L684" s="270">
        <f t="shared" ref="L684:L694" si="233">IF(H684="","",H684*I684)</f>
        <v>0</v>
      </c>
      <c r="M684" s="270">
        <f t="shared" ref="M684:M694" si="234">IF(H684="","",H684*J684)</f>
        <v>0</v>
      </c>
      <c r="N684" s="271">
        <f t="shared" ref="N684:N694" si="235">IF(H684="","",H684*K684)</f>
        <v>0</v>
      </c>
      <c r="O684" s="270"/>
      <c r="P684" s="270" t="e">
        <f>IF(OR(E684="",G684=0),"",VLOOKUP(E684,#REF!,7,0)*H684)</f>
        <v>#REF!</v>
      </c>
      <c r="Q684" s="61"/>
      <c r="R684" s="63"/>
      <c r="S684" s="61"/>
    </row>
    <row r="685" spans="2:19" s="60" customFormat="1" ht="24" x14ac:dyDescent="0.2">
      <c r="B685" s="181"/>
      <c r="C685" s="180" t="s">
        <v>1867</v>
      </c>
      <c r="D685" s="214" t="s">
        <v>488</v>
      </c>
      <c r="E685" s="215" t="s">
        <v>2216</v>
      </c>
      <c r="F685" s="297" t="s">
        <v>1323</v>
      </c>
      <c r="G685" s="281" t="s">
        <v>2254</v>
      </c>
      <c r="H685" s="282">
        <v>1</v>
      </c>
      <c r="I685" s="270"/>
      <c r="J685" s="270"/>
      <c r="K685" s="271">
        <f t="shared" si="232"/>
        <v>0</v>
      </c>
      <c r="L685" s="270">
        <f t="shared" si="233"/>
        <v>0</v>
      </c>
      <c r="M685" s="270">
        <f t="shared" si="234"/>
        <v>0</v>
      </c>
      <c r="N685" s="271">
        <f t="shared" si="235"/>
        <v>0</v>
      </c>
      <c r="O685" s="270"/>
      <c r="P685" s="270" t="e">
        <f>IF(OR(E685="",G685=0),"",VLOOKUP(E685,#REF!,7,0)*H685)</f>
        <v>#REF!</v>
      </c>
      <c r="Q685" s="61"/>
      <c r="R685" s="63"/>
      <c r="S685" s="61"/>
    </row>
    <row r="686" spans="2:19" s="60" customFormat="1" ht="12" x14ac:dyDescent="0.2">
      <c r="B686" s="181"/>
      <c r="C686" s="180" t="s">
        <v>1867</v>
      </c>
      <c r="D686" s="214" t="s">
        <v>489</v>
      </c>
      <c r="E686" s="215" t="s">
        <v>2214</v>
      </c>
      <c r="F686" s="297" t="s">
        <v>1255</v>
      </c>
      <c r="G686" s="281" t="s">
        <v>2254</v>
      </c>
      <c r="H686" s="282">
        <v>5</v>
      </c>
      <c r="I686" s="270"/>
      <c r="J686" s="270"/>
      <c r="K686" s="271">
        <f t="shared" si="232"/>
        <v>0</v>
      </c>
      <c r="L686" s="270">
        <f t="shared" si="233"/>
        <v>0</v>
      </c>
      <c r="M686" s="270">
        <f t="shared" si="234"/>
        <v>0</v>
      </c>
      <c r="N686" s="271">
        <f t="shared" si="235"/>
        <v>0</v>
      </c>
      <c r="O686" s="270"/>
      <c r="P686" s="270" t="e">
        <f>IF(OR(E686="",G686=0),"",VLOOKUP(E686,#REF!,7,0)*H686)</f>
        <v>#REF!</v>
      </c>
      <c r="Q686" s="61"/>
      <c r="R686" s="63"/>
      <c r="S686" s="61"/>
    </row>
    <row r="687" spans="2:19" s="60" customFormat="1" ht="12" x14ac:dyDescent="0.2">
      <c r="B687" s="181"/>
      <c r="C687" s="180" t="s">
        <v>1867</v>
      </c>
      <c r="D687" s="214" t="s">
        <v>490</v>
      </c>
      <c r="E687" s="215" t="s">
        <v>2213</v>
      </c>
      <c r="F687" s="297" t="s">
        <v>1256</v>
      </c>
      <c r="G687" s="281" t="s">
        <v>2254</v>
      </c>
      <c r="H687" s="282">
        <v>9</v>
      </c>
      <c r="I687" s="270"/>
      <c r="J687" s="270"/>
      <c r="K687" s="271">
        <f t="shared" si="232"/>
        <v>0</v>
      </c>
      <c r="L687" s="270">
        <f t="shared" si="233"/>
        <v>0</v>
      </c>
      <c r="M687" s="270">
        <f t="shared" si="234"/>
        <v>0</v>
      </c>
      <c r="N687" s="271">
        <f t="shared" si="235"/>
        <v>0</v>
      </c>
      <c r="O687" s="270"/>
      <c r="P687" s="270" t="e">
        <f>IF(OR(E687="",G687=0),"",VLOOKUP(E687,#REF!,7,0)*H687)</f>
        <v>#REF!</v>
      </c>
      <c r="Q687" s="61"/>
      <c r="R687" s="63"/>
      <c r="S687" s="61"/>
    </row>
    <row r="688" spans="2:19" s="60" customFormat="1" ht="12" x14ac:dyDescent="0.2">
      <c r="B688" s="181"/>
      <c r="C688" s="180" t="s">
        <v>1867</v>
      </c>
      <c r="D688" s="214" t="s">
        <v>491</v>
      </c>
      <c r="E688" s="215" t="s">
        <v>2213</v>
      </c>
      <c r="F688" s="297" t="s">
        <v>1257</v>
      </c>
      <c r="G688" s="281" t="s">
        <v>2254</v>
      </c>
      <c r="H688" s="282">
        <v>5</v>
      </c>
      <c r="I688" s="270"/>
      <c r="J688" s="270"/>
      <c r="K688" s="271">
        <f t="shared" si="232"/>
        <v>0</v>
      </c>
      <c r="L688" s="270">
        <f t="shared" si="233"/>
        <v>0</v>
      </c>
      <c r="M688" s="270">
        <f t="shared" si="234"/>
        <v>0</v>
      </c>
      <c r="N688" s="271">
        <f t="shared" si="235"/>
        <v>0</v>
      </c>
      <c r="O688" s="270"/>
      <c r="P688" s="270" t="e">
        <f>IF(OR(E688="",G688=0),"",VLOOKUP(E688,#REF!,7,0)*H688)</f>
        <v>#REF!</v>
      </c>
      <c r="Q688" s="61"/>
      <c r="R688" s="63"/>
      <c r="S688" s="61"/>
    </row>
    <row r="689" spans="2:19" s="60" customFormat="1" ht="48" x14ac:dyDescent="0.2">
      <c r="B689" s="181"/>
      <c r="C689" s="180" t="s">
        <v>1766</v>
      </c>
      <c r="D689" s="214" t="s">
        <v>492</v>
      </c>
      <c r="E689" s="215">
        <v>90448</v>
      </c>
      <c r="F689" s="299" t="s">
        <v>1281</v>
      </c>
      <c r="G689" s="281" t="s">
        <v>2083</v>
      </c>
      <c r="H689" s="282">
        <v>1</v>
      </c>
      <c r="I689" s="270"/>
      <c r="J689" s="270"/>
      <c r="K689" s="257">
        <f t="shared" si="232"/>
        <v>0</v>
      </c>
      <c r="L689" s="257">
        <f t="shared" si="233"/>
        <v>0</v>
      </c>
      <c r="M689" s="257">
        <f t="shared" si="234"/>
        <v>0</v>
      </c>
      <c r="N689" s="257">
        <f t="shared" si="235"/>
        <v>0</v>
      </c>
      <c r="O689" s="258"/>
      <c r="P689" s="270" t="e">
        <f>IF(OR(E689="",G689=0),"",VLOOKUP(E689,#REF!,10,0)*H689)</f>
        <v>#REF!</v>
      </c>
      <c r="Q689" s="61"/>
      <c r="R689" s="63"/>
      <c r="S689" s="61"/>
    </row>
    <row r="690" spans="2:19" s="60" customFormat="1" ht="12" x14ac:dyDescent="0.2">
      <c r="B690" s="181"/>
      <c r="C690" s="180" t="s">
        <v>1766</v>
      </c>
      <c r="D690" s="214" t="s">
        <v>493</v>
      </c>
      <c r="E690" s="215">
        <v>90020</v>
      </c>
      <c r="F690" s="243" t="s">
        <v>1726</v>
      </c>
      <c r="G690" s="281" t="s">
        <v>2254</v>
      </c>
      <c r="H690" s="282">
        <v>1</v>
      </c>
      <c r="I690" s="270"/>
      <c r="J690" s="270"/>
      <c r="K690" s="257">
        <f t="shared" si="232"/>
        <v>0</v>
      </c>
      <c r="L690" s="257">
        <f t="shared" si="233"/>
        <v>0</v>
      </c>
      <c r="M690" s="257">
        <f t="shared" si="234"/>
        <v>0</v>
      </c>
      <c r="N690" s="257">
        <f t="shared" si="235"/>
        <v>0</v>
      </c>
      <c r="O690" s="258"/>
      <c r="P690" s="270" t="e">
        <f>IF(OR(E690="",G690=0),"",VLOOKUP(E690,#REF!,10,0)*H690)</f>
        <v>#REF!</v>
      </c>
      <c r="Q690" s="61"/>
      <c r="R690" s="63"/>
      <c r="S690" s="61"/>
    </row>
    <row r="691" spans="2:19" s="60" customFormat="1" ht="12" x14ac:dyDescent="0.2">
      <c r="B691" s="181"/>
      <c r="C691" s="180" t="s">
        <v>1766</v>
      </c>
      <c r="D691" s="214" t="s">
        <v>494</v>
      </c>
      <c r="E691" s="215">
        <v>90141</v>
      </c>
      <c r="F691" s="243" t="s">
        <v>1737</v>
      </c>
      <c r="G691" s="281" t="s">
        <v>2254</v>
      </c>
      <c r="H691" s="282">
        <v>3</v>
      </c>
      <c r="I691" s="270"/>
      <c r="J691" s="270"/>
      <c r="K691" s="257">
        <f t="shared" si="232"/>
        <v>0</v>
      </c>
      <c r="L691" s="257">
        <f t="shared" si="233"/>
        <v>0</v>
      </c>
      <c r="M691" s="257">
        <f t="shared" si="234"/>
        <v>0</v>
      </c>
      <c r="N691" s="257">
        <f t="shared" si="235"/>
        <v>0</v>
      </c>
      <c r="O691" s="258"/>
      <c r="P691" s="270" t="e">
        <f>IF(OR(E691="",G691=0),"",VLOOKUP(E691,#REF!,10,0)*H691)</f>
        <v>#REF!</v>
      </c>
      <c r="Q691" s="61"/>
      <c r="R691" s="63"/>
      <c r="S691" s="61"/>
    </row>
    <row r="692" spans="2:19" s="60" customFormat="1" ht="12" x14ac:dyDescent="0.2">
      <c r="B692" s="181"/>
      <c r="C692" s="180" t="s">
        <v>1766</v>
      </c>
      <c r="D692" s="214" t="s">
        <v>495</v>
      </c>
      <c r="E692" s="215">
        <v>90423</v>
      </c>
      <c r="F692" s="280" t="s">
        <v>7</v>
      </c>
      <c r="G692" s="281" t="s">
        <v>2258</v>
      </c>
      <c r="H692" s="282">
        <v>104</v>
      </c>
      <c r="I692" s="270"/>
      <c r="J692" s="270"/>
      <c r="K692" s="257">
        <f t="shared" si="232"/>
        <v>0</v>
      </c>
      <c r="L692" s="257">
        <f t="shared" si="233"/>
        <v>0</v>
      </c>
      <c r="M692" s="257">
        <f t="shared" si="234"/>
        <v>0</v>
      </c>
      <c r="N692" s="257">
        <f t="shared" si="235"/>
        <v>0</v>
      </c>
      <c r="O692" s="258"/>
      <c r="P692" s="270" t="e">
        <f>IF(OR(E692="",G692=0),"",VLOOKUP(E692,#REF!,10,0)*H692)</f>
        <v>#REF!</v>
      </c>
      <c r="Q692" s="61"/>
      <c r="R692" s="63"/>
      <c r="S692" s="61"/>
    </row>
    <row r="693" spans="2:19" s="60" customFormat="1" ht="12" x14ac:dyDescent="0.2">
      <c r="B693" s="181"/>
      <c r="C693" s="180" t="s">
        <v>1766</v>
      </c>
      <c r="D693" s="214" t="s">
        <v>496</v>
      </c>
      <c r="E693" s="215">
        <v>90452</v>
      </c>
      <c r="F693" s="280" t="s">
        <v>10</v>
      </c>
      <c r="G693" s="281" t="s">
        <v>2254</v>
      </c>
      <c r="H693" s="282">
        <v>8</v>
      </c>
      <c r="I693" s="270"/>
      <c r="J693" s="270"/>
      <c r="K693" s="257">
        <f t="shared" si="232"/>
        <v>0</v>
      </c>
      <c r="L693" s="257">
        <f t="shared" si="233"/>
        <v>0</v>
      </c>
      <c r="M693" s="257">
        <f t="shared" si="234"/>
        <v>0</v>
      </c>
      <c r="N693" s="257">
        <f t="shared" si="235"/>
        <v>0</v>
      </c>
      <c r="O693" s="258"/>
      <c r="P693" s="270" t="e">
        <f>IF(OR(E693="",G693=0),"",VLOOKUP(E693,#REF!,10,0)*H693)</f>
        <v>#REF!</v>
      </c>
      <c r="Q693" s="61"/>
      <c r="R693" s="63"/>
      <c r="S693" s="61"/>
    </row>
    <row r="694" spans="2:19" s="60" customFormat="1" ht="12" x14ac:dyDescent="0.2">
      <c r="B694" s="181"/>
      <c r="C694" s="180" t="s">
        <v>1766</v>
      </c>
      <c r="D694" s="214" t="s">
        <v>497</v>
      </c>
      <c r="E694" s="215">
        <v>90407</v>
      </c>
      <c r="F694" s="280" t="s">
        <v>1243</v>
      </c>
      <c r="G694" s="285" t="s">
        <v>2083</v>
      </c>
      <c r="H694" s="282">
        <v>8</v>
      </c>
      <c r="I694" s="270"/>
      <c r="J694" s="270"/>
      <c r="K694" s="257">
        <f t="shared" si="232"/>
        <v>0</v>
      </c>
      <c r="L694" s="257">
        <f t="shared" si="233"/>
        <v>0</v>
      </c>
      <c r="M694" s="257">
        <f t="shared" si="234"/>
        <v>0</v>
      </c>
      <c r="N694" s="257">
        <f t="shared" si="235"/>
        <v>0</v>
      </c>
      <c r="O694" s="258"/>
      <c r="P694" s="270" t="e">
        <f>IF(OR(E694="",G694=0),"",VLOOKUP(E694,#REF!,10,0)*H694)</f>
        <v>#REF!</v>
      </c>
      <c r="Q694" s="61"/>
      <c r="R694" s="63"/>
      <c r="S694" s="61"/>
    </row>
    <row r="695" spans="2:19" s="60" customFormat="1" ht="12" x14ac:dyDescent="0.2">
      <c r="B695" s="181"/>
      <c r="C695" s="180" t="s">
        <v>1867</v>
      </c>
      <c r="D695" s="214" t="s">
        <v>498</v>
      </c>
      <c r="E695" s="215">
        <v>83422</v>
      </c>
      <c r="F695" s="243" t="s">
        <v>1277</v>
      </c>
      <c r="G695" s="281" t="s">
        <v>2258</v>
      </c>
      <c r="H695" s="282">
        <v>208</v>
      </c>
      <c r="I695" s="270"/>
      <c r="J695" s="270"/>
      <c r="K695" s="271">
        <f>IF(H695="","",I695+J695)</f>
        <v>0</v>
      </c>
      <c r="L695" s="270">
        <f>IF(H695="","",H695*I695)</f>
        <v>0</v>
      </c>
      <c r="M695" s="270">
        <f>IF(H695="","",H695*J695)</f>
        <v>0</v>
      </c>
      <c r="N695" s="271">
        <f>IF(H695="","",H695*K695)</f>
        <v>0</v>
      </c>
      <c r="O695" s="270"/>
      <c r="P695" s="270" t="e">
        <f>IF(OR(E695="",G695=0),"",VLOOKUP(E695,#REF!,7,0)*H695)</f>
        <v>#REF!</v>
      </c>
      <c r="Q695" s="61"/>
      <c r="R695" s="63"/>
      <c r="S695" s="61"/>
    </row>
    <row r="696" spans="2:19" s="60" customFormat="1" ht="12" x14ac:dyDescent="0.2">
      <c r="B696" s="181"/>
      <c r="C696" s="180" t="s">
        <v>1867</v>
      </c>
      <c r="D696" s="214" t="s">
        <v>499</v>
      </c>
      <c r="E696" s="215">
        <v>83420</v>
      </c>
      <c r="F696" s="243" t="s">
        <v>1218</v>
      </c>
      <c r="G696" s="281" t="s">
        <v>2258</v>
      </c>
      <c r="H696" s="282">
        <v>52</v>
      </c>
      <c r="I696" s="270"/>
      <c r="J696" s="270"/>
      <c r="K696" s="271">
        <f>IF(H696="","",I696+J696)</f>
        <v>0</v>
      </c>
      <c r="L696" s="270">
        <f>IF(H696="","",H696*I696)</f>
        <v>0</v>
      </c>
      <c r="M696" s="270">
        <f>IF(H696="","",H696*J696)</f>
        <v>0</v>
      </c>
      <c r="N696" s="271">
        <f>IF(H696="","",H696*K696)</f>
        <v>0</v>
      </c>
      <c r="O696" s="270"/>
      <c r="P696" s="270" t="e">
        <f>IF(OR(E696="",G696=0),"",VLOOKUP(E696,#REF!,7,0)*H696)</f>
        <v>#REF!</v>
      </c>
      <c r="Q696" s="61"/>
      <c r="R696" s="63"/>
      <c r="S696" s="61"/>
    </row>
    <row r="697" spans="2:19" s="60" customFormat="1" ht="12" x14ac:dyDescent="0.2">
      <c r="B697" s="181"/>
      <c r="C697" s="180"/>
      <c r="D697" s="214" t="s">
        <v>500</v>
      </c>
      <c r="E697" s="215"/>
      <c r="F697" s="277" t="s">
        <v>1324</v>
      </c>
      <c r="G697" s="281"/>
      <c r="H697" s="282"/>
      <c r="I697" s="257"/>
      <c r="J697" s="257"/>
      <c r="K697" s="257"/>
      <c r="L697" s="257"/>
      <c r="M697" s="257"/>
      <c r="N697" s="257"/>
      <c r="O697" s="258"/>
      <c r="P697" s="258"/>
      <c r="Q697" s="61"/>
      <c r="R697" s="63"/>
      <c r="S697" s="61"/>
    </row>
    <row r="698" spans="2:19" s="60" customFormat="1" ht="96" x14ac:dyDescent="0.2">
      <c r="B698" s="181"/>
      <c r="C698" s="180" t="s">
        <v>1766</v>
      </c>
      <c r="D698" s="214" t="s">
        <v>501</v>
      </c>
      <c r="E698" s="215">
        <v>90436</v>
      </c>
      <c r="F698" s="297" t="s">
        <v>1259</v>
      </c>
      <c r="G698" s="281" t="s">
        <v>2254</v>
      </c>
      <c r="H698" s="282">
        <v>50</v>
      </c>
      <c r="I698" s="270"/>
      <c r="J698" s="270"/>
      <c r="K698" s="257">
        <f t="shared" ref="K698:K707" si="236">IF(H698="","",I698+J698)</f>
        <v>0</v>
      </c>
      <c r="L698" s="257">
        <f t="shared" ref="L698:L707" si="237">IF(H698="","",H698*I698)</f>
        <v>0</v>
      </c>
      <c r="M698" s="257">
        <f t="shared" ref="M698:M707" si="238">IF(H698="","",H698*J698)</f>
        <v>0</v>
      </c>
      <c r="N698" s="257">
        <f t="shared" ref="N698:N707" si="239">IF(H698="","",H698*K698)</f>
        <v>0</v>
      </c>
      <c r="O698" s="258"/>
      <c r="P698" s="270" t="e">
        <f>IF(OR(E698="",G698=0),"",VLOOKUP(E698,#REF!,10,0)*H698)</f>
        <v>#REF!</v>
      </c>
      <c r="Q698" s="61"/>
      <c r="R698" s="63"/>
      <c r="S698" s="61"/>
    </row>
    <row r="699" spans="2:19" s="60" customFormat="1" ht="48" x14ac:dyDescent="0.2">
      <c r="B699" s="181"/>
      <c r="C699" s="180" t="s">
        <v>1766</v>
      </c>
      <c r="D699" s="214" t="s">
        <v>502</v>
      </c>
      <c r="E699" s="215">
        <v>90435</v>
      </c>
      <c r="F699" s="297" t="s">
        <v>1261</v>
      </c>
      <c r="G699" s="281" t="s">
        <v>2254</v>
      </c>
      <c r="H699" s="282">
        <v>14</v>
      </c>
      <c r="I699" s="270"/>
      <c r="J699" s="270"/>
      <c r="K699" s="257">
        <f t="shared" si="236"/>
        <v>0</v>
      </c>
      <c r="L699" s="257">
        <f t="shared" si="237"/>
        <v>0</v>
      </c>
      <c r="M699" s="257">
        <f t="shared" si="238"/>
        <v>0</v>
      </c>
      <c r="N699" s="257">
        <f t="shared" si="239"/>
        <v>0</v>
      </c>
      <c r="O699" s="258"/>
      <c r="P699" s="270" t="e">
        <f>IF(OR(E699="",G699=0),"",VLOOKUP(E699,#REF!,10,0)*H699)</f>
        <v>#REF!</v>
      </c>
      <c r="Q699" s="61"/>
      <c r="R699" s="63"/>
      <c r="S699" s="61"/>
    </row>
    <row r="700" spans="2:19" s="60" customFormat="1" ht="12" x14ac:dyDescent="0.2">
      <c r="B700" s="181"/>
      <c r="C700" s="180" t="s">
        <v>1766</v>
      </c>
      <c r="D700" s="214" t="s">
        <v>503</v>
      </c>
      <c r="E700" s="215">
        <v>90539</v>
      </c>
      <c r="F700" s="297" t="s">
        <v>1820</v>
      </c>
      <c r="G700" s="281" t="s">
        <v>2254</v>
      </c>
      <c r="H700" s="282">
        <v>7</v>
      </c>
      <c r="I700" s="270"/>
      <c r="J700" s="270"/>
      <c r="K700" s="257">
        <f t="shared" si="236"/>
        <v>0</v>
      </c>
      <c r="L700" s="257">
        <f t="shared" si="237"/>
        <v>0</v>
      </c>
      <c r="M700" s="257">
        <f t="shared" si="238"/>
        <v>0</v>
      </c>
      <c r="N700" s="257">
        <f t="shared" si="239"/>
        <v>0</v>
      </c>
      <c r="O700" s="258"/>
      <c r="P700" s="270" t="e">
        <f>IF(OR(E700="",G700=0),"",VLOOKUP(E700,#REF!,10,0)*H700)</f>
        <v>#REF!</v>
      </c>
      <c r="Q700" s="61"/>
      <c r="R700" s="63"/>
      <c r="S700" s="61"/>
    </row>
    <row r="701" spans="2:19" s="60" customFormat="1" ht="12" x14ac:dyDescent="0.2">
      <c r="B701" s="181"/>
      <c r="C701" s="180" t="s">
        <v>1766</v>
      </c>
      <c r="D701" s="214" t="s">
        <v>504</v>
      </c>
      <c r="E701" s="215">
        <v>90428</v>
      </c>
      <c r="F701" s="297" t="s">
        <v>1263</v>
      </c>
      <c r="G701" s="281" t="s">
        <v>2254</v>
      </c>
      <c r="H701" s="282">
        <v>14</v>
      </c>
      <c r="I701" s="270"/>
      <c r="J701" s="270"/>
      <c r="K701" s="257">
        <f t="shared" si="236"/>
        <v>0</v>
      </c>
      <c r="L701" s="257">
        <f t="shared" si="237"/>
        <v>0</v>
      </c>
      <c r="M701" s="257">
        <f t="shared" si="238"/>
        <v>0</v>
      </c>
      <c r="N701" s="257">
        <f t="shared" si="239"/>
        <v>0</v>
      </c>
      <c r="O701" s="258"/>
      <c r="P701" s="270" t="e">
        <f>IF(OR(E701="",G701=0),"",VLOOKUP(E701,#REF!,10,0)*H701)</f>
        <v>#REF!</v>
      </c>
      <c r="Q701" s="61"/>
      <c r="R701" s="63"/>
      <c r="S701" s="61"/>
    </row>
    <row r="702" spans="2:19" s="60" customFormat="1" ht="12" x14ac:dyDescent="0.2">
      <c r="B702" s="181"/>
      <c r="C702" s="180" t="s">
        <v>1766</v>
      </c>
      <c r="D702" s="214" t="s">
        <v>505</v>
      </c>
      <c r="E702" s="215">
        <v>90431</v>
      </c>
      <c r="F702" s="297" t="s">
        <v>1264</v>
      </c>
      <c r="G702" s="281" t="s">
        <v>2254</v>
      </c>
      <c r="H702" s="282">
        <v>3</v>
      </c>
      <c r="I702" s="270"/>
      <c r="J702" s="270"/>
      <c r="K702" s="257">
        <f t="shared" si="236"/>
        <v>0</v>
      </c>
      <c r="L702" s="257">
        <f t="shared" si="237"/>
        <v>0</v>
      </c>
      <c r="M702" s="257">
        <f t="shared" si="238"/>
        <v>0</v>
      </c>
      <c r="N702" s="257">
        <f t="shared" si="239"/>
        <v>0</v>
      </c>
      <c r="O702" s="258"/>
      <c r="P702" s="270" t="e">
        <f>IF(OR(E702="",G702=0),"",VLOOKUP(E702,#REF!,10,0)*H702)</f>
        <v>#REF!</v>
      </c>
      <c r="Q702" s="61"/>
      <c r="R702" s="63"/>
      <c r="S702" s="61"/>
    </row>
    <row r="703" spans="2:19" s="60" customFormat="1" ht="12" x14ac:dyDescent="0.2">
      <c r="B703" s="181"/>
      <c r="C703" s="180" t="s">
        <v>1867</v>
      </c>
      <c r="D703" s="214" t="s">
        <v>506</v>
      </c>
      <c r="E703" s="215">
        <v>72334</v>
      </c>
      <c r="F703" s="297" t="s">
        <v>1265</v>
      </c>
      <c r="G703" s="281" t="s">
        <v>2254</v>
      </c>
      <c r="H703" s="282">
        <v>2</v>
      </c>
      <c r="I703" s="270"/>
      <c r="J703" s="270"/>
      <c r="K703" s="271">
        <f t="shared" si="236"/>
        <v>0</v>
      </c>
      <c r="L703" s="270">
        <f t="shared" si="237"/>
        <v>0</v>
      </c>
      <c r="M703" s="270">
        <f t="shared" si="238"/>
        <v>0</v>
      </c>
      <c r="N703" s="271">
        <f t="shared" si="239"/>
        <v>0</v>
      </c>
      <c r="O703" s="270"/>
      <c r="P703" s="270" t="e">
        <f>IF(OR(E703="",G703=0),"",VLOOKUP(E703,#REF!,7,0)*H703)</f>
        <v>#REF!</v>
      </c>
      <c r="Q703" s="61"/>
      <c r="R703" s="63"/>
      <c r="S703" s="61"/>
    </row>
    <row r="704" spans="2:19" s="60" customFormat="1" ht="12" x14ac:dyDescent="0.2">
      <c r="B704" s="181"/>
      <c r="C704" s="180" t="s">
        <v>1766</v>
      </c>
      <c r="D704" s="214" t="s">
        <v>507</v>
      </c>
      <c r="E704" s="215">
        <v>90429</v>
      </c>
      <c r="F704" s="297" t="s">
        <v>1823</v>
      </c>
      <c r="G704" s="281" t="s">
        <v>2254</v>
      </c>
      <c r="H704" s="282">
        <v>4</v>
      </c>
      <c r="I704" s="270"/>
      <c r="J704" s="270"/>
      <c r="K704" s="257">
        <f t="shared" si="236"/>
        <v>0</v>
      </c>
      <c r="L704" s="257">
        <f t="shared" si="237"/>
        <v>0</v>
      </c>
      <c r="M704" s="257">
        <f t="shared" si="238"/>
        <v>0</v>
      </c>
      <c r="N704" s="257">
        <f t="shared" si="239"/>
        <v>0</v>
      </c>
      <c r="O704" s="258"/>
      <c r="P704" s="270" t="e">
        <f>IF(OR(E704="",G704=0),"",VLOOKUP(E704,#REF!,10,0)*H704)</f>
        <v>#REF!</v>
      </c>
      <c r="Q704" s="61"/>
      <c r="R704" s="63"/>
      <c r="S704" s="61"/>
    </row>
    <row r="705" spans="2:19" s="60" customFormat="1" ht="12" x14ac:dyDescent="0.2">
      <c r="B705" s="181"/>
      <c r="C705" s="180" t="s">
        <v>1867</v>
      </c>
      <c r="D705" s="214" t="s">
        <v>508</v>
      </c>
      <c r="E705" s="215">
        <v>83466</v>
      </c>
      <c r="F705" s="297" t="s">
        <v>1657</v>
      </c>
      <c r="G705" s="281" t="s">
        <v>2254</v>
      </c>
      <c r="H705" s="282">
        <v>5</v>
      </c>
      <c r="I705" s="270"/>
      <c r="J705" s="270"/>
      <c r="K705" s="271">
        <f t="shared" si="236"/>
        <v>0</v>
      </c>
      <c r="L705" s="270">
        <f t="shared" si="237"/>
        <v>0</v>
      </c>
      <c r="M705" s="270">
        <f t="shared" si="238"/>
        <v>0</v>
      </c>
      <c r="N705" s="271">
        <f t="shared" si="239"/>
        <v>0</v>
      </c>
      <c r="O705" s="270"/>
      <c r="P705" s="270" t="e">
        <f>IF(OR(E705="",G705=0),"",VLOOKUP(E705,#REF!,7,0)*H705)</f>
        <v>#REF!</v>
      </c>
      <c r="Q705" s="61"/>
      <c r="R705" s="63"/>
      <c r="S705" s="61"/>
    </row>
    <row r="706" spans="2:19" s="60" customFormat="1" ht="12" x14ac:dyDescent="0.2">
      <c r="B706" s="181"/>
      <c r="C706" s="180" t="s">
        <v>1867</v>
      </c>
      <c r="D706" s="214" t="s">
        <v>509</v>
      </c>
      <c r="E706" s="215">
        <v>83566</v>
      </c>
      <c r="F706" s="297" t="s">
        <v>1661</v>
      </c>
      <c r="G706" s="281" t="s">
        <v>2254</v>
      </c>
      <c r="H706" s="282">
        <v>119</v>
      </c>
      <c r="I706" s="270"/>
      <c r="J706" s="270"/>
      <c r="K706" s="271">
        <f t="shared" si="236"/>
        <v>0</v>
      </c>
      <c r="L706" s="270">
        <f t="shared" si="237"/>
        <v>0</v>
      </c>
      <c r="M706" s="270">
        <f t="shared" si="238"/>
        <v>0</v>
      </c>
      <c r="N706" s="271">
        <f t="shared" si="239"/>
        <v>0</v>
      </c>
      <c r="O706" s="270"/>
      <c r="P706" s="270" t="e">
        <f>IF(OR(E706="",G706=0),"",VLOOKUP(E706,#REF!,7,0)*H706)</f>
        <v>#REF!</v>
      </c>
      <c r="Q706" s="61"/>
      <c r="R706" s="63"/>
      <c r="S706" s="61"/>
    </row>
    <row r="707" spans="2:19" s="60" customFormat="1" ht="12" x14ac:dyDescent="0.2">
      <c r="B707" s="181"/>
      <c r="C707" s="180" t="s">
        <v>1766</v>
      </c>
      <c r="D707" s="214" t="s">
        <v>510</v>
      </c>
      <c r="E707" s="215">
        <v>90450</v>
      </c>
      <c r="F707" s="297" t="s">
        <v>1662</v>
      </c>
      <c r="G707" s="281" t="s">
        <v>2254</v>
      </c>
      <c r="H707" s="282">
        <v>5</v>
      </c>
      <c r="I707" s="270"/>
      <c r="J707" s="270"/>
      <c r="K707" s="257">
        <f t="shared" si="236"/>
        <v>0</v>
      </c>
      <c r="L707" s="257">
        <f t="shared" si="237"/>
        <v>0</v>
      </c>
      <c r="M707" s="257">
        <f t="shared" si="238"/>
        <v>0</v>
      </c>
      <c r="N707" s="257">
        <f t="shared" si="239"/>
        <v>0</v>
      </c>
      <c r="O707" s="258"/>
      <c r="P707" s="270" t="e">
        <f>IF(OR(E707="",G707=0),"",VLOOKUP(E707,#REF!,10,0)*H707)</f>
        <v>#REF!</v>
      </c>
      <c r="Q707" s="61"/>
      <c r="R707" s="63"/>
      <c r="S707" s="61"/>
    </row>
    <row r="708" spans="2:19" s="60" customFormat="1" ht="12" x14ac:dyDescent="0.2">
      <c r="B708" s="181"/>
      <c r="C708" s="180" t="s">
        <v>1867</v>
      </c>
      <c r="D708" s="214" t="s">
        <v>511</v>
      </c>
      <c r="E708" s="215">
        <v>83566</v>
      </c>
      <c r="F708" s="297" t="s">
        <v>1325</v>
      </c>
      <c r="G708" s="281" t="s">
        <v>2254</v>
      </c>
      <c r="H708" s="282">
        <v>20</v>
      </c>
      <c r="I708" s="270"/>
      <c r="J708" s="270"/>
      <c r="K708" s="271">
        <f t="shared" ref="K708:K713" si="240">IF(H708="","",I708+J708)</f>
        <v>0</v>
      </c>
      <c r="L708" s="270">
        <f t="shared" ref="L708:L713" si="241">IF(H708="","",H708*I708)</f>
        <v>0</v>
      </c>
      <c r="M708" s="270">
        <f t="shared" ref="M708:M713" si="242">IF(H708="","",H708*J708)</f>
        <v>0</v>
      </c>
      <c r="N708" s="271">
        <f t="shared" ref="N708:N713" si="243">IF(H708="","",H708*K708)</f>
        <v>0</v>
      </c>
      <c r="O708" s="270"/>
      <c r="P708" s="270" t="e">
        <f>IF(OR(E708="",G708=0),"",VLOOKUP(E708,#REF!,7,0)*H708)</f>
        <v>#REF!</v>
      </c>
      <c r="Q708" s="61"/>
      <c r="R708" s="63"/>
      <c r="S708" s="61"/>
    </row>
    <row r="709" spans="2:19" s="60" customFormat="1" ht="12" x14ac:dyDescent="0.2">
      <c r="B709" s="181"/>
      <c r="C709" s="180" t="s">
        <v>1766</v>
      </c>
      <c r="D709" s="214" t="s">
        <v>512</v>
      </c>
      <c r="E709" s="215">
        <v>90365</v>
      </c>
      <c r="F709" s="284" t="s">
        <v>1312</v>
      </c>
      <c r="G709" s="281" t="s">
        <v>2254</v>
      </c>
      <c r="H709" s="282">
        <v>1</v>
      </c>
      <c r="I709" s="270"/>
      <c r="J709" s="270"/>
      <c r="K709" s="257">
        <f t="shared" si="240"/>
        <v>0</v>
      </c>
      <c r="L709" s="257">
        <f t="shared" si="241"/>
        <v>0</v>
      </c>
      <c r="M709" s="257">
        <f t="shared" si="242"/>
        <v>0</v>
      </c>
      <c r="N709" s="257">
        <f t="shared" si="243"/>
        <v>0</v>
      </c>
      <c r="O709" s="258"/>
      <c r="P709" s="270" t="e">
        <f>IF(OR(E709="",G709=0),"",VLOOKUP(E709,#REF!,10,0)*H709)</f>
        <v>#REF!</v>
      </c>
      <c r="Q709" s="61"/>
      <c r="R709" s="63"/>
      <c r="S709" s="61"/>
    </row>
    <row r="710" spans="2:19" s="60" customFormat="1" ht="24" x14ac:dyDescent="0.2">
      <c r="B710" s="181"/>
      <c r="C710" s="180" t="s">
        <v>1867</v>
      </c>
      <c r="D710" s="214" t="s">
        <v>513</v>
      </c>
      <c r="E710" s="215">
        <v>83387</v>
      </c>
      <c r="F710" s="240" t="s">
        <v>1627</v>
      </c>
      <c r="G710" s="281" t="s">
        <v>2254</v>
      </c>
      <c r="H710" s="282">
        <v>167</v>
      </c>
      <c r="I710" s="270"/>
      <c r="J710" s="270"/>
      <c r="K710" s="271">
        <f t="shared" si="240"/>
        <v>0</v>
      </c>
      <c r="L710" s="270">
        <f t="shared" si="241"/>
        <v>0</v>
      </c>
      <c r="M710" s="270">
        <f t="shared" si="242"/>
        <v>0</v>
      </c>
      <c r="N710" s="271">
        <f t="shared" si="243"/>
        <v>0</v>
      </c>
      <c r="O710" s="270"/>
      <c r="P710" s="270" t="e">
        <f>IF(OR(E710="",G710=0),"",VLOOKUP(E710,#REF!,7,0)*H710)</f>
        <v>#REF!</v>
      </c>
      <c r="Q710" s="61"/>
      <c r="R710" s="63"/>
      <c r="S710" s="61"/>
    </row>
    <row r="711" spans="2:19" s="60" customFormat="1" ht="12" x14ac:dyDescent="0.2">
      <c r="B711" s="181"/>
      <c r="C711" s="180" t="s">
        <v>1867</v>
      </c>
      <c r="D711" s="214" t="s">
        <v>514</v>
      </c>
      <c r="E711" s="215">
        <v>83386</v>
      </c>
      <c r="F711" s="243" t="s">
        <v>1268</v>
      </c>
      <c r="G711" s="281" t="s">
        <v>2254</v>
      </c>
      <c r="H711" s="282">
        <v>6</v>
      </c>
      <c r="I711" s="270"/>
      <c r="J711" s="270"/>
      <c r="K711" s="271">
        <f t="shared" si="240"/>
        <v>0</v>
      </c>
      <c r="L711" s="270">
        <f t="shared" si="241"/>
        <v>0</v>
      </c>
      <c r="M711" s="270">
        <f t="shared" si="242"/>
        <v>0</v>
      </c>
      <c r="N711" s="271">
        <f t="shared" si="243"/>
        <v>0</v>
      </c>
      <c r="O711" s="270"/>
      <c r="P711" s="270" t="e">
        <f>IF(OR(E711="",G711=0),"",VLOOKUP(E711,#REF!,7,0)*H711)</f>
        <v>#REF!</v>
      </c>
      <c r="Q711" s="61"/>
      <c r="R711" s="63"/>
      <c r="S711" s="61"/>
    </row>
    <row r="712" spans="2:19" s="60" customFormat="1" ht="24" x14ac:dyDescent="0.2">
      <c r="B712" s="181"/>
      <c r="C712" s="180" t="s">
        <v>1766</v>
      </c>
      <c r="D712" s="214" t="s">
        <v>515</v>
      </c>
      <c r="E712" s="215">
        <v>90146</v>
      </c>
      <c r="F712" s="240" t="s">
        <v>1631</v>
      </c>
      <c r="G712" s="293" t="s">
        <v>2258</v>
      </c>
      <c r="H712" s="282">
        <v>204</v>
      </c>
      <c r="I712" s="270"/>
      <c r="J712" s="270"/>
      <c r="K712" s="257">
        <f t="shared" si="240"/>
        <v>0</v>
      </c>
      <c r="L712" s="257">
        <f t="shared" si="241"/>
        <v>0</v>
      </c>
      <c r="M712" s="257">
        <f t="shared" si="242"/>
        <v>0</v>
      </c>
      <c r="N712" s="257">
        <f t="shared" si="243"/>
        <v>0</v>
      </c>
      <c r="O712" s="258"/>
      <c r="P712" s="270" t="e">
        <f>IF(OR(E712="",G712=0),"",VLOOKUP(E712,#REF!,10,0)*H712)</f>
        <v>#REF!</v>
      </c>
      <c r="Q712" s="61"/>
      <c r="R712" s="63"/>
      <c r="S712" s="61"/>
    </row>
    <row r="713" spans="2:19" s="60" customFormat="1" ht="24" x14ac:dyDescent="0.2">
      <c r="B713" s="181"/>
      <c r="C713" s="180" t="s">
        <v>1766</v>
      </c>
      <c r="D713" s="214" t="s">
        <v>516</v>
      </c>
      <c r="E713" s="215">
        <v>90129</v>
      </c>
      <c r="F713" s="232" t="s">
        <v>1455</v>
      </c>
      <c r="G713" s="293" t="s">
        <v>2258</v>
      </c>
      <c r="H713" s="291">
        <v>12</v>
      </c>
      <c r="I713" s="270"/>
      <c r="J713" s="270"/>
      <c r="K713" s="257">
        <f t="shared" si="240"/>
        <v>0</v>
      </c>
      <c r="L713" s="257">
        <f t="shared" si="241"/>
        <v>0</v>
      </c>
      <c r="M713" s="257">
        <f t="shared" si="242"/>
        <v>0</v>
      </c>
      <c r="N713" s="257">
        <f t="shared" si="243"/>
        <v>0</v>
      </c>
      <c r="O713" s="258"/>
      <c r="P713" s="270" t="e">
        <f>IF(OR(E713="",G713=0),"",VLOOKUP(E713,#REF!,10,0)*H713)</f>
        <v>#REF!</v>
      </c>
      <c r="Q713" s="61"/>
      <c r="R713" s="63"/>
      <c r="S713" s="61"/>
    </row>
    <row r="714" spans="2:19" s="60" customFormat="1" ht="24" x14ac:dyDescent="0.2">
      <c r="B714" s="181"/>
      <c r="C714" s="180" t="s">
        <v>1867</v>
      </c>
      <c r="D714" s="214" t="s">
        <v>517</v>
      </c>
      <c r="E714" s="215">
        <v>73613</v>
      </c>
      <c r="F714" s="240" t="s">
        <v>1629</v>
      </c>
      <c r="G714" s="281" t="s">
        <v>2258</v>
      </c>
      <c r="H714" s="282">
        <v>640</v>
      </c>
      <c r="I714" s="270"/>
      <c r="J714" s="270"/>
      <c r="K714" s="271">
        <f>IF(H714="","",I714+J714)</f>
        <v>0</v>
      </c>
      <c r="L714" s="270">
        <f>IF(H714="","",H714*I714)</f>
        <v>0</v>
      </c>
      <c r="M714" s="270">
        <f>IF(H714="","",H714*J714)</f>
        <v>0</v>
      </c>
      <c r="N714" s="271">
        <f>IF(H714="","",H714*K714)</f>
        <v>0</v>
      </c>
      <c r="O714" s="270"/>
      <c r="P714" s="270" t="e">
        <f>IF(OR(E714="",G714=0),"",VLOOKUP(E714,#REF!,7,0)*H714)</f>
        <v>#REF!</v>
      </c>
      <c r="Q714" s="61"/>
      <c r="R714" s="63"/>
      <c r="S714" s="61"/>
    </row>
    <row r="715" spans="2:19" s="60" customFormat="1" ht="24" x14ac:dyDescent="0.2">
      <c r="B715" s="181"/>
      <c r="C715" s="180" t="s">
        <v>1867</v>
      </c>
      <c r="D715" s="214" t="s">
        <v>518</v>
      </c>
      <c r="E715" s="215" t="s">
        <v>2279</v>
      </c>
      <c r="F715" s="240" t="s">
        <v>1630</v>
      </c>
      <c r="G715" s="281" t="s">
        <v>2258</v>
      </c>
      <c r="H715" s="282">
        <v>100</v>
      </c>
      <c r="I715" s="270"/>
      <c r="J715" s="270"/>
      <c r="K715" s="271">
        <f>IF(H715="","",I715+J715)</f>
        <v>0</v>
      </c>
      <c r="L715" s="270">
        <f>IF(H715="","",H715*I715)</f>
        <v>0</v>
      </c>
      <c r="M715" s="270">
        <f>IF(H715="","",H715*J715)</f>
        <v>0</v>
      </c>
      <c r="N715" s="271">
        <f>IF(H715="","",H715*K715)</f>
        <v>0</v>
      </c>
      <c r="O715" s="270"/>
      <c r="P715" s="270" t="e">
        <f>IF(OR(E715="",G715=0),"",VLOOKUP(E715,#REF!,7,0)*H715)</f>
        <v>#REF!</v>
      </c>
      <c r="Q715" s="61"/>
      <c r="R715" s="63"/>
      <c r="S715" s="61"/>
    </row>
    <row r="716" spans="2:19" s="60" customFormat="1" ht="12" x14ac:dyDescent="0.2">
      <c r="B716" s="181"/>
      <c r="C716" s="180" t="s">
        <v>1867</v>
      </c>
      <c r="D716" s="214" t="s">
        <v>519</v>
      </c>
      <c r="E716" s="215" t="s">
        <v>2206</v>
      </c>
      <c r="F716" s="297" t="s">
        <v>1270</v>
      </c>
      <c r="G716" s="281" t="s">
        <v>2258</v>
      </c>
      <c r="H716" s="282">
        <v>2500</v>
      </c>
      <c r="I716" s="270"/>
      <c r="J716" s="270"/>
      <c r="K716" s="271">
        <f>IF(H716="","",I716+J716)</f>
        <v>0</v>
      </c>
      <c r="L716" s="270">
        <f>IF(H716="","",H716*I716)</f>
        <v>0</v>
      </c>
      <c r="M716" s="270">
        <f>IF(H716="","",H716*J716)</f>
        <v>0</v>
      </c>
      <c r="N716" s="271">
        <f>IF(H716="","",H716*K716)</f>
        <v>0</v>
      </c>
      <c r="O716" s="270"/>
      <c r="P716" s="270" t="e">
        <f>IF(OR(E716="",G716=0),"",VLOOKUP(E716,#REF!,7,0)*H716)</f>
        <v>#REF!</v>
      </c>
      <c r="Q716" s="61"/>
      <c r="R716" s="63"/>
      <c r="S716" s="61"/>
    </row>
    <row r="717" spans="2:19" s="60" customFormat="1" ht="12" x14ac:dyDescent="0.2">
      <c r="B717" s="181"/>
      <c r="C717" s="180"/>
      <c r="D717" s="214" t="s">
        <v>520</v>
      </c>
      <c r="E717" s="215"/>
      <c r="F717" s="277" t="s">
        <v>1326</v>
      </c>
      <c r="G717" s="281"/>
      <c r="H717" s="282"/>
      <c r="I717" s="257"/>
      <c r="J717" s="257"/>
      <c r="K717" s="257"/>
      <c r="L717" s="257"/>
      <c r="M717" s="257"/>
      <c r="N717" s="257"/>
      <c r="O717" s="258"/>
      <c r="P717" s="258"/>
      <c r="Q717" s="61"/>
      <c r="R717" s="63"/>
      <c r="S717" s="61"/>
    </row>
    <row r="718" spans="2:19" s="60" customFormat="1" ht="48" x14ac:dyDescent="0.2">
      <c r="B718" s="181"/>
      <c r="C718" s="180" t="s">
        <v>1867</v>
      </c>
      <c r="D718" s="214" t="s">
        <v>521</v>
      </c>
      <c r="E718" s="215">
        <v>83463</v>
      </c>
      <c r="F718" s="280" t="s">
        <v>1896</v>
      </c>
      <c r="G718" s="281" t="s">
        <v>2254</v>
      </c>
      <c r="H718" s="282">
        <v>1</v>
      </c>
      <c r="I718" s="270"/>
      <c r="J718" s="270"/>
      <c r="K718" s="271">
        <f t="shared" ref="K718:K724" si="244">IF(H718="","",I718+J718)</f>
        <v>0</v>
      </c>
      <c r="L718" s="270">
        <f t="shared" ref="L718:L724" si="245">IF(H718="","",H718*I718)</f>
        <v>0</v>
      </c>
      <c r="M718" s="270">
        <f t="shared" ref="M718:M724" si="246">IF(H718="","",H718*J718)</f>
        <v>0</v>
      </c>
      <c r="N718" s="271">
        <f t="shared" ref="N718:N724" si="247">IF(H718="","",H718*K718)</f>
        <v>0</v>
      </c>
      <c r="O718" s="270"/>
      <c r="P718" s="270" t="e">
        <f>IF(OR(E718="",G718=0),"",VLOOKUP(E718,#REF!,7,0)*H718)</f>
        <v>#REF!</v>
      </c>
      <c r="Q718" s="61"/>
      <c r="R718" s="63"/>
      <c r="S718" s="61"/>
    </row>
    <row r="719" spans="2:19" s="60" customFormat="1" ht="24" x14ac:dyDescent="0.2">
      <c r="B719" s="181"/>
      <c r="C719" s="180" t="s">
        <v>1867</v>
      </c>
      <c r="D719" s="214" t="s">
        <v>522</v>
      </c>
      <c r="E719" s="215" t="s">
        <v>2215</v>
      </c>
      <c r="F719" s="297" t="s">
        <v>1272</v>
      </c>
      <c r="G719" s="281" t="s">
        <v>2254</v>
      </c>
      <c r="H719" s="282">
        <v>1</v>
      </c>
      <c r="I719" s="270"/>
      <c r="J719" s="270"/>
      <c r="K719" s="271">
        <f t="shared" si="244"/>
        <v>0</v>
      </c>
      <c r="L719" s="270">
        <f t="shared" si="245"/>
        <v>0</v>
      </c>
      <c r="M719" s="270">
        <f t="shared" si="246"/>
        <v>0</v>
      </c>
      <c r="N719" s="271">
        <f t="shared" si="247"/>
        <v>0</v>
      </c>
      <c r="O719" s="270"/>
      <c r="P719" s="270" t="e">
        <f>IF(OR(E719="",G719=0),"",VLOOKUP(E719,#REF!,7,0)*H719)</f>
        <v>#REF!</v>
      </c>
      <c r="Q719" s="61"/>
      <c r="R719" s="63"/>
      <c r="S719" s="61"/>
    </row>
    <row r="720" spans="2:19" s="60" customFormat="1" ht="12" x14ac:dyDescent="0.2">
      <c r="B720" s="181"/>
      <c r="C720" s="180" t="s">
        <v>1867</v>
      </c>
      <c r="D720" s="214" t="s">
        <v>523</v>
      </c>
      <c r="E720" s="215" t="s">
        <v>2214</v>
      </c>
      <c r="F720" s="297" t="s">
        <v>1255</v>
      </c>
      <c r="G720" s="281" t="s">
        <v>2254</v>
      </c>
      <c r="H720" s="282">
        <v>2</v>
      </c>
      <c r="I720" s="270"/>
      <c r="J720" s="270"/>
      <c r="K720" s="271">
        <f t="shared" si="244"/>
        <v>0</v>
      </c>
      <c r="L720" s="270">
        <f t="shared" si="245"/>
        <v>0</v>
      </c>
      <c r="M720" s="270">
        <f t="shared" si="246"/>
        <v>0</v>
      </c>
      <c r="N720" s="271">
        <f t="shared" si="247"/>
        <v>0</v>
      </c>
      <c r="O720" s="270"/>
      <c r="P720" s="270" t="e">
        <f>IF(OR(E720="",G720=0),"",VLOOKUP(E720,#REF!,7,0)*H720)</f>
        <v>#REF!</v>
      </c>
      <c r="Q720" s="61"/>
      <c r="R720" s="63"/>
      <c r="S720" s="61"/>
    </row>
    <row r="721" spans="2:19" s="60" customFormat="1" ht="12" x14ac:dyDescent="0.2">
      <c r="B721" s="181"/>
      <c r="C721" s="180" t="s">
        <v>1766</v>
      </c>
      <c r="D721" s="214" t="s">
        <v>524</v>
      </c>
      <c r="E721" s="215">
        <v>90141</v>
      </c>
      <c r="F721" s="243" t="s">
        <v>1737</v>
      </c>
      <c r="G721" s="281" t="s">
        <v>2254</v>
      </c>
      <c r="H721" s="282">
        <v>3</v>
      </c>
      <c r="I721" s="270"/>
      <c r="J721" s="270"/>
      <c r="K721" s="257">
        <f t="shared" si="244"/>
        <v>0</v>
      </c>
      <c r="L721" s="257">
        <f t="shared" si="245"/>
        <v>0</v>
      </c>
      <c r="M721" s="257">
        <f t="shared" si="246"/>
        <v>0</v>
      </c>
      <c r="N721" s="257">
        <f t="shared" si="247"/>
        <v>0</v>
      </c>
      <c r="O721" s="258"/>
      <c r="P721" s="270" t="e">
        <f>IF(OR(E721="",G721=0),"",VLOOKUP(E721,#REF!,10,0)*H721)</f>
        <v>#REF!</v>
      </c>
      <c r="Q721" s="61"/>
      <c r="R721" s="63"/>
      <c r="S721" s="61"/>
    </row>
    <row r="722" spans="2:19" s="60" customFormat="1" ht="12" x14ac:dyDescent="0.2">
      <c r="B722" s="181"/>
      <c r="C722" s="180" t="s">
        <v>1766</v>
      </c>
      <c r="D722" s="214" t="s">
        <v>525</v>
      </c>
      <c r="E722" s="215">
        <v>90422</v>
      </c>
      <c r="F722" s="280" t="s">
        <v>6</v>
      </c>
      <c r="G722" s="281" t="s">
        <v>2258</v>
      </c>
      <c r="H722" s="282">
        <v>49</v>
      </c>
      <c r="I722" s="270"/>
      <c r="J722" s="270"/>
      <c r="K722" s="257">
        <f t="shared" si="244"/>
        <v>0</v>
      </c>
      <c r="L722" s="257">
        <f t="shared" si="245"/>
        <v>0</v>
      </c>
      <c r="M722" s="257">
        <f t="shared" si="246"/>
        <v>0</v>
      </c>
      <c r="N722" s="257">
        <f t="shared" si="247"/>
        <v>0</v>
      </c>
      <c r="O722" s="258"/>
      <c r="P722" s="270" t="e">
        <f>IF(OR(E722="",G722=0),"",VLOOKUP(E722,#REF!,10,0)*H722)</f>
        <v>#REF!</v>
      </c>
      <c r="Q722" s="61"/>
      <c r="R722" s="63"/>
      <c r="S722" s="61"/>
    </row>
    <row r="723" spans="2:19" s="60" customFormat="1" ht="12" x14ac:dyDescent="0.2">
      <c r="B723" s="181"/>
      <c r="C723" s="180" t="s">
        <v>1766</v>
      </c>
      <c r="D723" s="214" t="s">
        <v>526</v>
      </c>
      <c r="E723" s="215">
        <v>90453</v>
      </c>
      <c r="F723" s="280" t="s">
        <v>11</v>
      </c>
      <c r="G723" s="281" t="s">
        <v>2254</v>
      </c>
      <c r="H723" s="282">
        <v>4</v>
      </c>
      <c r="I723" s="270"/>
      <c r="J723" s="270"/>
      <c r="K723" s="257">
        <f t="shared" si="244"/>
        <v>0</v>
      </c>
      <c r="L723" s="257">
        <f t="shared" si="245"/>
        <v>0</v>
      </c>
      <c r="M723" s="257">
        <f t="shared" si="246"/>
        <v>0</v>
      </c>
      <c r="N723" s="257">
        <f t="shared" si="247"/>
        <v>0</v>
      </c>
      <c r="O723" s="258"/>
      <c r="P723" s="270" t="e">
        <f>IF(OR(E723="",G723=0),"",VLOOKUP(E723,#REF!,10,0)*H723)</f>
        <v>#REF!</v>
      </c>
      <c r="Q723" s="61"/>
      <c r="R723" s="63"/>
      <c r="S723" s="61"/>
    </row>
    <row r="724" spans="2:19" s="60" customFormat="1" ht="12" x14ac:dyDescent="0.2">
      <c r="B724" s="181"/>
      <c r="C724" s="180" t="s">
        <v>1766</v>
      </c>
      <c r="D724" s="214" t="s">
        <v>527</v>
      </c>
      <c r="E724" s="215">
        <v>90303</v>
      </c>
      <c r="F724" s="280" t="s">
        <v>1897</v>
      </c>
      <c r="G724" s="285" t="s">
        <v>2083</v>
      </c>
      <c r="H724" s="282">
        <v>4</v>
      </c>
      <c r="I724" s="270"/>
      <c r="J724" s="270"/>
      <c r="K724" s="257">
        <f t="shared" si="244"/>
        <v>0</v>
      </c>
      <c r="L724" s="257">
        <f t="shared" si="245"/>
        <v>0</v>
      </c>
      <c r="M724" s="257">
        <f t="shared" si="246"/>
        <v>0</v>
      </c>
      <c r="N724" s="257">
        <f t="shared" si="247"/>
        <v>0</v>
      </c>
      <c r="O724" s="258"/>
      <c r="P724" s="270" t="e">
        <f>IF(OR(E724="",G724=0),"",VLOOKUP(E724,#REF!,10,0)*H724)</f>
        <v>#REF!</v>
      </c>
      <c r="Q724" s="61"/>
      <c r="R724" s="63"/>
      <c r="S724" s="61"/>
    </row>
    <row r="725" spans="2:19" s="60" customFormat="1" ht="12" x14ac:dyDescent="0.2">
      <c r="B725" s="181"/>
      <c r="C725" s="180" t="s">
        <v>1867</v>
      </c>
      <c r="D725" s="214" t="s">
        <v>528</v>
      </c>
      <c r="E725" s="215">
        <v>83420</v>
      </c>
      <c r="F725" s="243" t="s">
        <v>1218</v>
      </c>
      <c r="G725" s="281" t="s">
        <v>2258</v>
      </c>
      <c r="H725" s="282">
        <v>245</v>
      </c>
      <c r="I725" s="270"/>
      <c r="J725" s="270"/>
      <c r="K725" s="271">
        <f>IF(H725="","",I725+J725)</f>
        <v>0</v>
      </c>
      <c r="L725" s="270">
        <f>IF(H725="","",H725*I725)</f>
        <v>0</v>
      </c>
      <c r="M725" s="270">
        <f>IF(H725="","",H725*J725)</f>
        <v>0</v>
      </c>
      <c r="N725" s="271">
        <f>IF(H725="","",H725*K725)</f>
        <v>0</v>
      </c>
      <c r="O725" s="270"/>
      <c r="P725" s="270" t="e">
        <f>IF(OR(E725="",G725=0),"",VLOOKUP(E725,#REF!,7,0)*H725)</f>
        <v>#REF!</v>
      </c>
      <c r="Q725" s="61"/>
      <c r="R725" s="63"/>
      <c r="S725" s="61"/>
    </row>
    <row r="726" spans="2:19" s="60" customFormat="1" ht="12" x14ac:dyDescent="0.2">
      <c r="B726" s="181"/>
      <c r="C726" s="180"/>
      <c r="D726" s="214" t="s">
        <v>529</v>
      </c>
      <c r="E726" s="215"/>
      <c r="F726" s="277" t="s">
        <v>1327</v>
      </c>
      <c r="G726" s="281"/>
      <c r="H726" s="282"/>
      <c r="I726" s="257"/>
      <c r="J726" s="257"/>
      <c r="K726" s="257"/>
      <c r="L726" s="257"/>
      <c r="M726" s="257"/>
      <c r="N726" s="257"/>
      <c r="O726" s="258"/>
      <c r="P726" s="258"/>
      <c r="Q726" s="61"/>
      <c r="R726" s="63"/>
      <c r="S726" s="61"/>
    </row>
    <row r="727" spans="2:19" s="60" customFormat="1" ht="84" x14ac:dyDescent="0.2">
      <c r="B727" s="181"/>
      <c r="C727" s="180" t="s">
        <v>1766</v>
      </c>
      <c r="D727" s="214" t="s">
        <v>530</v>
      </c>
      <c r="E727" s="215">
        <v>90445</v>
      </c>
      <c r="F727" s="284" t="s">
        <v>1328</v>
      </c>
      <c r="G727" s="292" t="s">
        <v>2254</v>
      </c>
      <c r="H727" s="291">
        <v>11</v>
      </c>
      <c r="I727" s="270"/>
      <c r="J727" s="270"/>
      <c r="K727" s="257">
        <f>IF(H727="","",I727+J727)</f>
        <v>0</v>
      </c>
      <c r="L727" s="257">
        <f>IF(H727="","",H727*I727)</f>
        <v>0</v>
      </c>
      <c r="M727" s="257">
        <f>IF(H727="","",H727*J727)</f>
        <v>0</v>
      </c>
      <c r="N727" s="257">
        <f>IF(H727="","",H727*K727)</f>
        <v>0</v>
      </c>
      <c r="O727" s="258"/>
      <c r="P727" s="270" t="e">
        <f>IF(OR(E727="",G727=0),"",VLOOKUP(E727,#REF!,10,0)*H727)</f>
        <v>#REF!</v>
      </c>
      <c r="Q727" s="61"/>
      <c r="R727" s="63"/>
      <c r="S727" s="61"/>
    </row>
    <row r="728" spans="2:19" s="60" customFormat="1" ht="84" x14ac:dyDescent="0.2">
      <c r="B728" s="181"/>
      <c r="C728" s="180" t="s">
        <v>1766</v>
      </c>
      <c r="D728" s="214" t="s">
        <v>531</v>
      </c>
      <c r="E728" s="215">
        <v>90446</v>
      </c>
      <c r="F728" s="284" t="s">
        <v>1285</v>
      </c>
      <c r="G728" s="292" t="s">
        <v>2254</v>
      </c>
      <c r="H728" s="291">
        <v>2</v>
      </c>
      <c r="I728" s="270"/>
      <c r="J728" s="270"/>
      <c r="K728" s="257">
        <f>IF(H728="","",I728+J728)</f>
        <v>0</v>
      </c>
      <c r="L728" s="257">
        <f>IF(H728="","",H728*I728)</f>
        <v>0</v>
      </c>
      <c r="M728" s="257">
        <f>IF(H728="","",H728*J728)</f>
        <v>0</v>
      </c>
      <c r="N728" s="257">
        <f>IF(H728="","",H728*K728)</f>
        <v>0</v>
      </c>
      <c r="O728" s="258"/>
      <c r="P728" s="270" t="e">
        <f>IF(OR(E728="",G728=0),"",VLOOKUP(E728,#REF!,10,0)*H728)</f>
        <v>#REF!</v>
      </c>
      <c r="Q728" s="61"/>
      <c r="R728" s="63"/>
      <c r="S728" s="61"/>
    </row>
    <row r="729" spans="2:19" s="60" customFormat="1" ht="24" x14ac:dyDescent="0.2">
      <c r="B729" s="181"/>
      <c r="C729" s="180" t="s">
        <v>1867</v>
      </c>
      <c r="D729" s="214" t="s">
        <v>532</v>
      </c>
      <c r="E729" s="215" t="s">
        <v>2279</v>
      </c>
      <c r="F729" s="240" t="s">
        <v>1630</v>
      </c>
      <c r="G729" s="281" t="s">
        <v>2258</v>
      </c>
      <c r="H729" s="282">
        <v>500</v>
      </c>
      <c r="I729" s="270"/>
      <c r="J729" s="270"/>
      <c r="K729" s="271">
        <f>IF(H729="","",I729+J729)</f>
        <v>0</v>
      </c>
      <c r="L729" s="270">
        <f>IF(H729="","",H729*I729)</f>
        <v>0</v>
      </c>
      <c r="M729" s="270">
        <f>IF(H729="","",H729*J729)</f>
        <v>0</v>
      </c>
      <c r="N729" s="271">
        <f>IF(H729="","",H729*K729)</f>
        <v>0</v>
      </c>
      <c r="O729" s="270"/>
      <c r="P729" s="270" t="e">
        <f>IF(OR(E729="",G729=0),"",VLOOKUP(E729,#REF!,7,0)*H729)</f>
        <v>#REF!</v>
      </c>
      <c r="Q729" s="61"/>
      <c r="R729" s="63"/>
      <c r="S729" s="61"/>
    </row>
    <row r="730" spans="2:19" s="60" customFormat="1" ht="12" x14ac:dyDescent="0.2">
      <c r="B730" s="181"/>
      <c r="C730" s="180" t="s">
        <v>1867</v>
      </c>
      <c r="D730" s="214" t="s">
        <v>533</v>
      </c>
      <c r="E730" s="215" t="s">
        <v>2208</v>
      </c>
      <c r="F730" s="297" t="s">
        <v>1296</v>
      </c>
      <c r="G730" s="281" t="s">
        <v>2258</v>
      </c>
      <c r="H730" s="282">
        <v>600</v>
      </c>
      <c r="I730" s="270"/>
      <c r="J730" s="270"/>
      <c r="K730" s="271">
        <f>IF(H730="","",I730+J730)</f>
        <v>0</v>
      </c>
      <c r="L730" s="270">
        <f>IF(H730="","",H730*I730)</f>
        <v>0</v>
      </c>
      <c r="M730" s="270">
        <f>IF(H730="","",H730*J730)</f>
        <v>0</v>
      </c>
      <c r="N730" s="271">
        <f>IF(H730="","",H730*K730)</f>
        <v>0</v>
      </c>
      <c r="O730" s="270"/>
      <c r="P730" s="270" t="e">
        <f>IF(OR(E730="",G730=0),"",VLOOKUP(E730,#REF!,7,0)*H730)</f>
        <v>#REF!</v>
      </c>
      <c r="Q730" s="61"/>
      <c r="R730" s="63"/>
      <c r="S730" s="61"/>
    </row>
    <row r="731" spans="2:19" s="60" customFormat="1" ht="12" x14ac:dyDescent="0.2">
      <c r="B731" s="181"/>
      <c r="C731" s="180"/>
      <c r="D731" s="214" t="s">
        <v>534</v>
      </c>
      <c r="E731" s="215"/>
      <c r="F731" s="277" t="s">
        <v>1329</v>
      </c>
      <c r="G731" s="281"/>
      <c r="H731" s="282"/>
      <c r="I731" s="257"/>
      <c r="J731" s="257"/>
      <c r="K731" s="257"/>
      <c r="L731" s="257"/>
      <c r="M731" s="257"/>
      <c r="N731" s="257"/>
      <c r="O731" s="258"/>
      <c r="P731" s="258"/>
      <c r="Q731" s="61"/>
      <c r="R731" s="63"/>
      <c r="S731" s="61"/>
    </row>
    <row r="732" spans="2:19" s="60" customFormat="1" ht="48" x14ac:dyDescent="0.2">
      <c r="B732" s="181"/>
      <c r="C732" s="180" t="s">
        <v>1867</v>
      </c>
      <c r="D732" s="214" t="s">
        <v>535</v>
      </c>
      <c r="E732" s="215">
        <v>83463</v>
      </c>
      <c r="F732" s="280" t="s">
        <v>1896</v>
      </c>
      <c r="G732" s="281" t="s">
        <v>2254</v>
      </c>
      <c r="H732" s="282">
        <v>1</v>
      </c>
      <c r="I732" s="270"/>
      <c r="J732" s="270"/>
      <c r="K732" s="271">
        <f t="shared" ref="K732:K741" si="248">IF(H732="","",I732+J732)</f>
        <v>0</v>
      </c>
      <c r="L732" s="270">
        <f t="shared" ref="L732:L741" si="249">IF(H732="","",H732*I732)</f>
        <v>0</v>
      </c>
      <c r="M732" s="270">
        <f t="shared" ref="M732:M741" si="250">IF(H732="","",H732*J732)</f>
        <v>0</v>
      </c>
      <c r="N732" s="271">
        <f t="shared" ref="N732:N741" si="251">IF(H732="","",H732*K732)</f>
        <v>0</v>
      </c>
      <c r="O732" s="270"/>
      <c r="P732" s="270" t="e">
        <f>IF(OR(E732="",G732=0),"",VLOOKUP(E732,#REF!,7,0)*H732)</f>
        <v>#REF!</v>
      </c>
      <c r="Q732" s="61"/>
      <c r="R732" s="63"/>
      <c r="S732" s="61"/>
    </row>
    <row r="733" spans="2:19" s="60" customFormat="1" ht="24" x14ac:dyDescent="0.2">
      <c r="B733" s="181"/>
      <c r="C733" s="180" t="s">
        <v>1867</v>
      </c>
      <c r="D733" s="214" t="s">
        <v>536</v>
      </c>
      <c r="E733" s="215" t="s">
        <v>2215</v>
      </c>
      <c r="F733" s="297" t="s">
        <v>1272</v>
      </c>
      <c r="G733" s="281" t="s">
        <v>2254</v>
      </c>
      <c r="H733" s="282">
        <v>1</v>
      </c>
      <c r="I733" s="270"/>
      <c r="J733" s="270"/>
      <c r="K733" s="271">
        <f t="shared" si="248"/>
        <v>0</v>
      </c>
      <c r="L733" s="270">
        <f t="shared" si="249"/>
        <v>0</v>
      </c>
      <c r="M733" s="270">
        <f t="shared" si="250"/>
        <v>0</v>
      </c>
      <c r="N733" s="271">
        <f t="shared" si="251"/>
        <v>0</v>
      </c>
      <c r="O733" s="270"/>
      <c r="P733" s="270" t="e">
        <f>IF(OR(E733="",G733=0),"",VLOOKUP(E733,#REF!,7,0)*H733)</f>
        <v>#REF!</v>
      </c>
      <c r="Q733" s="61"/>
      <c r="R733" s="63"/>
      <c r="S733" s="61"/>
    </row>
    <row r="734" spans="2:19" s="60" customFormat="1" ht="12" x14ac:dyDescent="0.2">
      <c r="B734" s="181"/>
      <c r="C734" s="180" t="s">
        <v>1867</v>
      </c>
      <c r="D734" s="214" t="s">
        <v>537</v>
      </c>
      <c r="E734" s="215" t="s">
        <v>2215</v>
      </c>
      <c r="F734" s="297" t="s">
        <v>1330</v>
      </c>
      <c r="G734" s="281" t="s">
        <v>2254</v>
      </c>
      <c r="H734" s="282">
        <v>1</v>
      </c>
      <c r="I734" s="270"/>
      <c r="J734" s="270"/>
      <c r="K734" s="271">
        <f t="shared" si="248"/>
        <v>0</v>
      </c>
      <c r="L734" s="270">
        <f t="shared" si="249"/>
        <v>0</v>
      </c>
      <c r="M734" s="270">
        <f t="shared" si="250"/>
        <v>0</v>
      </c>
      <c r="N734" s="271">
        <f t="shared" si="251"/>
        <v>0</v>
      </c>
      <c r="O734" s="270"/>
      <c r="P734" s="270" t="e">
        <f>IF(OR(E734="",G734=0),"",VLOOKUP(E734,#REF!,7,0)*H734)</f>
        <v>#REF!</v>
      </c>
      <c r="Q734" s="61"/>
      <c r="R734" s="63"/>
      <c r="S734" s="61"/>
    </row>
    <row r="735" spans="2:19" s="60" customFormat="1" ht="12" x14ac:dyDescent="0.2">
      <c r="B735" s="181"/>
      <c r="C735" s="180" t="s">
        <v>1867</v>
      </c>
      <c r="D735" s="214" t="s">
        <v>538</v>
      </c>
      <c r="E735" s="215" t="s">
        <v>2215</v>
      </c>
      <c r="F735" s="297" t="s">
        <v>1331</v>
      </c>
      <c r="G735" s="281" t="s">
        <v>2254</v>
      </c>
      <c r="H735" s="282">
        <v>1</v>
      </c>
      <c r="I735" s="270"/>
      <c r="J735" s="270"/>
      <c r="K735" s="271">
        <f t="shared" si="248"/>
        <v>0</v>
      </c>
      <c r="L735" s="270">
        <f t="shared" si="249"/>
        <v>0</v>
      </c>
      <c r="M735" s="270">
        <f t="shared" si="250"/>
        <v>0</v>
      </c>
      <c r="N735" s="271">
        <f t="shared" si="251"/>
        <v>0</v>
      </c>
      <c r="O735" s="270"/>
      <c r="P735" s="270" t="e">
        <f>IF(OR(E735="",G735=0),"",VLOOKUP(E735,#REF!,7,0)*H735)</f>
        <v>#REF!</v>
      </c>
      <c r="Q735" s="61"/>
      <c r="R735" s="63"/>
      <c r="S735" s="61"/>
    </row>
    <row r="736" spans="2:19" s="60" customFormat="1" ht="12" x14ac:dyDescent="0.2">
      <c r="B736" s="181"/>
      <c r="C736" s="180" t="s">
        <v>1867</v>
      </c>
      <c r="D736" s="214" t="s">
        <v>539</v>
      </c>
      <c r="E736" s="215" t="s">
        <v>2213</v>
      </c>
      <c r="F736" s="297" t="s">
        <v>1257</v>
      </c>
      <c r="G736" s="281" t="s">
        <v>2254</v>
      </c>
      <c r="H736" s="282">
        <v>1</v>
      </c>
      <c r="I736" s="270"/>
      <c r="J736" s="270"/>
      <c r="K736" s="271">
        <f t="shared" si="248"/>
        <v>0</v>
      </c>
      <c r="L736" s="270">
        <f t="shared" si="249"/>
        <v>0</v>
      </c>
      <c r="M736" s="270">
        <f t="shared" si="250"/>
        <v>0</v>
      </c>
      <c r="N736" s="271">
        <f t="shared" si="251"/>
        <v>0</v>
      </c>
      <c r="O736" s="270"/>
      <c r="P736" s="270" t="e">
        <f>IF(OR(E736="",G736=0),"",VLOOKUP(E736,#REF!,7,0)*H736)</f>
        <v>#REF!</v>
      </c>
      <c r="Q736" s="61"/>
      <c r="R736" s="63"/>
      <c r="S736" s="61"/>
    </row>
    <row r="737" spans="2:19" s="60" customFormat="1" ht="12" x14ac:dyDescent="0.2">
      <c r="B737" s="181"/>
      <c r="C737" s="180" t="s">
        <v>1766</v>
      </c>
      <c r="D737" s="214" t="s">
        <v>540</v>
      </c>
      <c r="E737" s="215">
        <v>90020</v>
      </c>
      <c r="F737" s="297" t="s">
        <v>1726</v>
      </c>
      <c r="G737" s="281" t="s">
        <v>2254</v>
      </c>
      <c r="H737" s="282">
        <v>1</v>
      </c>
      <c r="I737" s="270"/>
      <c r="J737" s="270"/>
      <c r="K737" s="257">
        <f t="shared" si="248"/>
        <v>0</v>
      </c>
      <c r="L737" s="257">
        <f t="shared" si="249"/>
        <v>0</v>
      </c>
      <c r="M737" s="257">
        <f t="shared" si="250"/>
        <v>0</v>
      </c>
      <c r="N737" s="257">
        <f t="shared" si="251"/>
        <v>0</v>
      </c>
      <c r="O737" s="258"/>
      <c r="P737" s="270" t="e">
        <f>IF(OR(E737="",G737=0),"",VLOOKUP(E737,#REF!,10,0)*H737)</f>
        <v>#REF!</v>
      </c>
      <c r="Q737" s="61"/>
      <c r="R737" s="63"/>
      <c r="S737" s="61"/>
    </row>
    <row r="738" spans="2:19" s="60" customFormat="1" ht="12" x14ac:dyDescent="0.2">
      <c r="B738" s="181"/>
      <c r="C738" s="180" t="s">
        <v>1766</v>
      </c>
      <c r="D738" s="214" t="s">
        <v>541</v>
      </c>
      <c r="E738" s="215">
        <v>90141</v>
      </c>
      <c r="F738" s="243" t="s">
        <v>1737</v>
      </c>
      <c r="G738" s="281" t="s">
        <v>2254</v>
      </c>
      <c r="H738" s="282">
        <v>3</v>
      </c>
      <c r="I738" s="270"/>
      <c r="J738" s="270"/>
      <c r="K738" s="257">
        <f t="shared" si="248"/>
        <v>0</v>
      </c>
      <c r="L738" s="257">
        <f t="shared" si="249"/>
        <v>0</v>
      </c>
      <c r="M738" s="257">
        <f t="shared" si="250"/>
        <v>0</v>
      </c>
      <c r="N738" s="257">
        <f t="shared" si="251"/>
        <v>0</v>
      </c>
      <c r="O738" s="258"/>
      <c r="P738" s="270" t="e">
        <f>IF(OR(E738="",G738=0),"",VLOOKUP(E738,#REF!,10,0)*H738)</f>
        <v>#REF!</v>
      </c>
      <c r="Q738" s="61"/>
      <c r="R738" s="63"/>
      <c r="S738" s="61"/>
    </row>
    <row r="739" spans="2:19" s="60" customFormat="1" ht="12" x14ac:dyDescent="0.2">
      <c r="B739" s="181"/>
      <c r="C739" s="180" t="s">
        <v>1766</v>
      </c>
      <c r="D739" s="214" t="s">
        <v>542</v>
      </c>
      <c r="E739" s="215">
        <v>90423</v>
      </c>
      <c r="F739" s="280" t="s">
        <v>7</v>
      </c>
      <c r="G739" s="281" t="s">
        <v>2258</v>
      </c>
      <c r="H739" s="282">
        <v>57</v>
      </c>
      <c r="I739" s="270"/>
      <c r="J739" s="270"/>
      <c r="K739" s="257">
        <f t="shared" si="248"/>
        <v>0</v>
      </c>
      <c r="L739" s="257">
        <f t="shared" si="249"/>
        <v>0</v>
      </c>
      <c r="M739" s="257">
        <f t="shared" si="250"/>
        <v>0</v>
      </c>
      <c r="N739" s="257">
        <f t="shared" si="251"/>
        <v>0</v>
      </c>
      <c r="O739" s="258"/>
      <c r="P739" s="270" t="e">
        <f>IF(OR(E739="",G739=0),"",VLOOKUP(E739,#REF!,10,0)*H739)</f>
        <v>#REF!</v>
      </c>
      <c r="Q739" s="61"/>
      <c r="R739" s="63"/>
      <c r="S739" s="61"/>
    </row>
    <row r="740" spans="2:19" s="60" customFormat="1" ht="12" x14ac:dyDescent="0.2">
      <c r="B740" s="181"/>
      <c r="C740" s="180" t="s">
        <v>1766</v>
      </c>
      <c r="D740" s="214" t="s">
        <v>543</v>
      </c>
      <c r="E740" s="215">
        <v>90452</v>
      </c>
      <c r="F740" s="280" t="s">
        <v>10</v>
      </c>
      <c r="G740" s="281" t="s">
        <v>2254</v>
      </c>
      <c r="H740" s="282">
        <v>4</v>
      </c>
      <c r="I740" s="270"/>
      <c r="J740" s="270"/>
      <c r="K740" s="257">
        <f t="shared" si="248"/>
        <v>0</v>
      </c>
      <c r="L740" s="257">
        <f t="shared" si="249"/>
        <v>0</v>
      </c>
      <c r="M740" s="257">
        <f t="shared" si="250"/>
        <v>0</v>
      </c>
      <c r="N740" s="257">
        <f t="shared" si="251"/>
        <v>0</v>
      </c>
      <c r="O740" s="258"/>
      <c r="P740" s="270" t="e">
        <f>IF(OR(E740="",G740=0),"",VLOOKUP(E740,#REF!,10,0)*H740)</f>
        <v>#REF!</v>
      </c>
      <c r="Q740" s="61"/>
      <c r="R740" s="63"/>
      <c r="S740" s="61"/>
    </row>
    <row r="741" spans="2:19" s="60" customFormat="1" ht="12" x14ac:dyDescent="0.2">
      <c r="B741" s="181"/>
      <c r="C741" s="180" t="s">
        <v>1766</v>
      </c>
      <c r="D741" s="214" t="s">
        <v>544</v>
      </c>
      <c r="E741" s="215">
        <v>90407</v>
      </c>
      <c r="F741" s="280" t="s">
        <v>1243</v>
      </c>
      <c r="G741" s="285" t="s">
        <v>2083</v>
      </c>
      <c r="H741" s="282">
        <v>4</v>
      </c>
      <c r="I741" s="270"/>
      <c r="J741" s="270"/>
      <c r="K741" s="257">
        <f t="shared" si="248"/>
        <v>0</v>
      </c>
      <c r="L741" s="257">
        <f t="shared" si="249"/>
        <v>0</v>
      </c>
      <c r="M741" s="257">
        <f t="shared" si="250"/>
        <v>0</v>
      </c>
      <c r="N741" s="257">
        <f t="shared" si="251"/>
        <v>0</v>
      </c>
      <c r="O741" s="258"/>
      <c r="P741" s="270" t="e">
        <f>IF(OR(E741="",G741=0),"",VLOOKUP(E741,#REF!,10,0)*H741)</f>
        <v>#REF!</v>
      </c>
      <c r="Q741" s="61"/>
      <c r="R741" s="63"/>
      <c r="S741" s="61"/>
    </row>
    <row r="742" spans="2:19" s="60" customFormat="1" ht="12" x14ac:dyDescent="0.2">
      <c r="B742" s="181"/>
      <c r="C742" s="180" t="s">
        <v>1867</v>
      </c>
      <c r="D742" s="214" t="s">
        <v>545</v>
      </c>
      <c r="E742" s="215">
        <v>83422</v>
      </c>
      <c r="F742" s="243" t="s">
        <v>1277</v>
      </c>
      <c r="G742" s="281" t="s">
        <v>2258</v>
      </c>
      <c r="H742" s="282">
        <v>228</v>
      </c>
      <c r="I742" s="270"/>
      <c r="J742" s="270"/>
      <c r="K742" s="271">
        <f>IF(H742="","",I742+J742)</f>
        <v>0</v>
      </c>
      <c r="L742" s="270">
        <f>IF(H742="","",H742*I742)</f>
        <v>0</v>
      </c>
      <c r="M742" s="270">
        <f>IF(H742="","",H742*J742)</f>
        <v>0</v>
      </c>
      <c r="N742" s="271">
        <f>IF(H742="","",H742*K742)</f>
        <v>0</v>
      </c>
      <c r="O742" s="270"/>
      <c r="P742" s="270" t="e">
        <f>IF(OR(E742="",G742=0),"",VLOOKUP(E742,#REF!,7,0)*H742)</f>
        <v>#REF!</v>
      </c>
      <c r="Q742" s="61"/>
      <c r="R742" s="63"/>
      <c r="S742" s="61"/>
    </row>
    <row r="743" spans="2:19" s="60" customFormat="1" ht="12" x14ac:dyDescent="0.2">
      <c r="B743" s="181"/>
      <c r="C743" s="180" t="s">
        <v>1867</v>
      </c>
      <c r="D743" s="214" t="s">
        <v>546</v>
      </c>
      <c r="E743" s="215">
        <v>83420</v>
      </c>
      <c r="F743" s="243" t="s">
        <v>1218</v>
      </c>
      <c r="G743" s="281" t="s">
        <v>2258</v>
      </c>
      <c r="H743" s="282">
        <v>57</v>
      </c>
      <c r="I743" s="270"/>
      <c r="J743" s="270"/>
      <c r="K743" s="271">
        <f>IF(H743="","",I743+J743)</f>
        <v>0</v>
      </c>
      <c r="L743" s="270">
        <f>IF(H743="","",H743*I743)</f>
        <v>0</v>
      </c>
      <c r="M743" s="270">
        <f>IF(H743="","",H743*J743)</f>
        <v>0</v>
      </c>
      <c r="N743" s="271">
        <f>IF(H743="","",H743*K743)</f>
        <v>0</v>
      </c>
      <c r="O743" s="270"/>
      <c r="P743" s="270" t="e">
        <f>IF(OR(E743="",G743=0),"",VLOOKUP(E743,#REF!,7,0)*H743)</f>
        <v>#REF!</v>
      </c>
      <c r="Q743" s="61"/>
      <c r="R743" s="63"/>
      <c r="S743" s="61"/>
    </row>
    <row r="744" spans="2:19" s="60" customFormat="1" ht="12" x14ac:dyDescent="0.2">
      <c r="B744" s="181"/>
      <c r="C744" s="180"/>
      <c r="D744" s="214" t="s">
        <v>547</v>
      </c>
      <c r="E744" s="215"/>
      <c r="F744" s="247" t="s">
        <v>1332</v>
      </c>
      <c r="G744" s="292"/>
      <c r="H744" s="291"/>
      <c r="I744" s="257"/>
      <c r="J744" s="257"/>
      <c r="K744" s="257"/>
      <c r="L744" s="257"/>
      <c r="M744" s="257"/>
      <c r="N744" s="257"/>
      <c r="O744" s="258"/>
      <c r="P744" s="258"/>
      <c r="Q744" s="61"/>
      <c r="R744" s="63"/>
      <c r="S744" s="61"/>
    </row>
    <row r="745" spans="2:19" s="60" customFormat="1" ht="48" x14ac:dyDescent="0.2">
      <c r="B745" s="181"/>
      <c r="C745" s="180" t="s">
        <v>1766</v>
      </c>
      <c r="D745" s="214" t="s">
        <v>548</v>
      </c>
      <c r="E745" s="215">
        <v>90398</v>
      </c>
      <c r="F745" s="284" t="s">
        <v>1333</v>
      </c>
      <c r="G745" s="292" t="s">
        <v>2254</v>
      </c>
      <c r="H745" s="291">
        <v>4</v>
      </c>
      <c r="I745" s="270"/>
      <c r="J745" s="270"/>
      <c r="K745" s="257">
        <f t="shared" ref="K745:K757" si="252">IF(H745="","",I745+J745)</f>
        <v>0</v>
      </c>
      <c r="L745" s="257">
        <f t="shared" ref="L745:L757" si="253">IF(H745="","",H745*I745)</f>
        <v>0</v>
      </c>
      <c r="M745" s="257">
        <f t="shared" ref="M745:M757" si="254">IF(H745="","",H745*J745)</f>
        <v>0</v>
      </c>
      <c r="N745" s="257">
        <f t="shared" ref="N745:N757" si="255">IF(H745="","",H745*K745)</f>
        <v>0</v>
      </c>
      <c r="O745" s="258"/>
      <c r="P745" s="270" t="e">
        <f>IF(OR(E745="",G745=0),"",VLOOKUP(E745,#REF!,10,0)*H745)</f>
        <v>#REF!</v>
      </c>
      <c r="Q745" s="61"/>
      <c r="R745" s="63"/>
      <c r="S745" s="61"/>
    </row>
    <row r="746" spans="2:19" s="60" customFormat="1" ht="48" x14ac:dyDescent="0.2">
      <c r="B746" s="181"/>
      <c r="C746" s="180" t="s">
        <v>1766</v>
      </c>
      <c r="D746" s="214" t="s">
        <v>549</v>
      </c>
      <c r="E746" s="215">
        <v>90398</v>
      </c>
      <c r="F746" s="284" t="s">
        <v>1334</v>
      </c>
      <c r="G746" s="292" t="s">
        <v>2254</v>
      </c>
      <c r="H746" s="291">
        <v>1</v>
      </c>
      <c r="I746" s="270"/>
      <c r="J746" s="270"/>
      <c r="K746" s="257">
        <f t="shared" si="252"/>
        <v>0</v>
      </c>
      <c r="L746" s="257">
        <f t="shared" si="253"/>
        <v>0</v>
      </c>
      <c r="M746" s="257">
        <f t="shared" si="254"/>
        <v>0</v>
      </c>
      <c r="N746" s="257">
        <f t="shared" si="255"/>
        <v>0</v>
      </c>
      <c r="O746" s="258"/>
      <c r="P746" s="270" t="e">
        <f>IF(OR(E746="",G746=0),"",VLOOKUP(E746,#REF!,10,0)*H746)</f>
        <v>#REF!</v>
      </c>
      <c r="Q746" s="61"/>
      <c r="R746" s="63"/>
      <c r="S746" s="61"/>
    </row>
    <row r="747" spans="2:19" s="60" customFormat="1" ht="12" x14ac:dyDescent="0.2">
      <c r="B747" s="181"/>
      <c r="C747" s="180" t="s">
        <v>1766</v>
      </c>
      <c r="D747" s="214" t="s">
        <v>550</v>
      </c>
      <c r="E747" s="215">
        <v>90395</v>
      </c>
      <c r="F747" s="284" t="s">
        <v>1650</v>
      </c>
      <c r="G747" s="292" t="s">
        <v>2254</v>
      </c>
      <c r="H747" s="291">
        <v>5</v>
      </c>
      <c r="I747" s="270"/>
      <c r="J747" s="270"/>
      <c r="K747" s="257">
        <f t="shared" si="252"/>
        <v>0</v>
      </c>
      <c r="L747" s="257">
        <f t="shared" si="253"/>
        <v>0</v>
      </c>
      <c r="M747" s="257">
        <f t="shared" si="254"/>
        <v>0</v>
      </c>
      <c r="N747" s="257">
        <f t="shared" si="255"/>
        <v>0</v>
      </c>
      <c r="O747" s="258"/>
      <c r="P747" s="270" t="e">
        <f>IF(OR(E747="",G747=0),"",VLOOKUP(E747,#REF!,10,0)*H747)</f>
        <v>#REF!</v>
      </c>
      <c r="Q747" s="61"/>
      <c r="R747" s="63"/>
      <c r="S747" s="61"/>
    </row>
    <row r="748" spans="2:19" s="60" customFormat="1" ht="72" x14ac:dyDescent="0.2">
      <c r="B748" s="181"/>
      <c r="C748" s="180" t="s">
        <v>1766</v>
      </c>
      <c r="D748" s="214" t="s">
        <v>551</v>
      </c>
      <c r="E748" s="215">
        <v>90391</v>
      </c>
      <c r="F748" s="284" t="s">
        <v>1335</v>
      </c>
      <c r="G748" s="292" t="s">
        <v>2254</v>
      </c>
      <c r="H748" s="291">
        <v>5</v>
      </c>
      <c r="I748" s="270"/>
      <c r="J748" s="270"/>
      <c r="K748" s="257">
        <f t="shared" si="252"/>
        <v>0</v>
      </c>
      <c r="L748" s="257">
        <f t="shared" si="253"/>
        <v>0</v>
      </c>
      <c r="M748" s="257">
        <f t="shared" si="254"/>
        <v>0</v>
      </c>
      <c r="N748" s="257">
        <f t="shared" si="255"/>
        <v>0</v>
      </c>
      <c r="O748" s="258"/>
      <c r="P748" s="270" t="e">
        <f>IF(OR(E748="",G748=0),"",VLOOKUP(E748,#REF!,10,0)*H748)</f>
        <v>#REF!</v>
      </c>
      <c r="Q748" s="61"/>
      <c r="R748" s="63"/>
      <c r="S748" s="61"/>
    </row>
    <row r="749" spans="2:19" s="60" customFormat="1" ht="12" x14ac:dyDescent="0.2">
      <c r="B749" s="181"/>
      <c r="C749" s="180" t="s">
        <v>1766</v>
      </c>
      <c r="D749" s="214" t="s">
        <v>552</v>
      </c>
      <c r="E749" s="215">
        <v>90387</v>
      </c>
      <c r="F749" s="284" t="s">
        <v>1336</v>
      </c>
      <c r="G749" s="292" t="s">
        <v>2254</v>
      </c>
      <c r="H749" s="291">
        <v>5</v>
      </c>
      <c r="I749" s="270"/>
      <c r="J749" s="270"/>
      <c r="K749" s="257">
        <f t="shared" si="252"/>
        <v>0</v>
      </c>
      <c r="L749" s="257">
        <f t="shared" si="253"/>
        <v>0</v>
      </c>
      <c r="M749" s="257">
        <f t="shared" si="254"/>
        <v>0</v>
      </c>
      <c r="N749" s="257">
        <f t="shared" si="255"/>
        <v>0</v>
      </c>
      <c r="O749" s="258"/>
      <c r="P749" s="270" t="e">
        <f>IF(OR(E749="",G749=0),"",VLOOKUP(E749,#REF!,10,0)*H749)</f>
        <v>#REF!</v>
      </c>
      <c r="Q749" s="61"/>
      <c r="R749" s="63"/>
      <c r="S749" s="61"/>
    </row>
    <row r="750" spans="2:19" s="60" customFormat="1" ht="12" x14ac:dyDescent="0.2">
      <c r="B750" s="181"/>
      <c r="C750" s="180" t="s">
        <v>1766</v>
      </c>
      <c r="D750" s="214" t="s">
        <v>553</v>
      </c>
      <c r="E750" s="215">
        <v>90397</v>
      </c>
      <c r="F750" s="284" t="s">
        <v>1651</v>
      </c>
      <c r="G750" s="292" t="s">
        <v>2254</v>
      </c>
      <c r="H750" s="291">
        <v>5</v>
      </c>
      <c r="I750" s="270"/>
      <c r="J750" s="270"/>
      <c r="K750" s="257">
        <f t="shared" si="252"/>
        <v>0</v>
      </c>
      <c r="L750" s="257">
        <f t="shared" si="253"/>
        <v>0</v>
      </c>
      <c r="M750" s="257">
        <f t="shared" si="254"/>
        <v>0</v>
      </c>
      <c r="N750" s="257">
        <f t="shared" si="255"/>
        <v>0</v>
      </c>
      <c r="O750" s="258"/>
      <c r="P750" s="270" t="e">
        <f>IF(OR(E750="",G750=0),"",VLOOKUP(E750,#REF!,10,0)*H750)</f>
        <v>#REF!</v>
      </c>
      <c r="Q750" s="61"/>
      <c r="R750" s="63"/>
      <c r="S750" s="61"/>
    </row>
    <row r="751" spans="2:19" s="60" customFormat="1" ht="24" x14ac:dyDescent="0.2">
      <c r="B751" s="181"/>
      <c r="C751" s="180" t="s">
        <v>1766</v>
      </c>
      <c r="D751" s="214" t="s">
        <v>554</v>
      </c>
      <c r="E751" s="215">
        <v>90390</v>
      </c>
      <c r="F751" s="284" t="s">
        <v>1337</v>
      </c>
      <c r="G751" s="292" t="s">
        <v>2254</v>
      </c>
      <c r="H751" s="291">
        <v>5</v>
      </c>
      <c r="I751" s="270"/>
      <c r="J751" s="270"/>
      <c r="K751" s="257">
        <f t="shared" si="252"/>
        <v>0</v>
      </c>
      <c r="L751" s="257">
        <f t="shared" si="253"/>
        <v>0</v>
      </c>
      <c r="M751" s="257">
        <f t="shared" si="254"/>
        <v>0</v>
      </c>
      <c r="N751" s="257">
        <f t="shared" si="255"/>
        <v>0</v>
      </c>
      <c r="O751" s="258"/>
      <c r="P751" s="270" t="e">
        <f>IF(OR(E751="",G751=0),"",VLOOKUP(E751,#REF!,10,0)*H751)</f>
        <v>#REF!</v>
      </c>
      <c r="Q751" s="61"/>
      <c r="R751" s="63"/>
      <c r="S751" s="61"/>
    </row>
    <row r="752" spans="2:19" s="60" customFormat="1" ht="24" x14ac:dyDescent="0.2">
      <c r="B752" s="181"/>
      <c r="C752" s="180" t="s">
        <v>1766</v>
      </c>
      <c r="D752" s="214" t="s">
        <v>555</v>
      </c>
      <c r="E752" s="215">
        <v>90389</v>
      </c>
      <c r="F752" s="284" t="s">
        <v>1338</v>
      </c>
      <c r="G752" s="292" t="s">
        <v>2254</v>
      </c>
      <c r="H752" s="291">
        <v>5</v>
      </c>
      <c r="I752" s="270"/>
      <c r="J752" s="270"/>
      <c r="K752" s="257">
        <f t="shared" si="252"/>
        <v>0</v>
      </c>
      <c r="L752" s="257">
        <f t="shared" si="253"/>
        <v>0</v>
      </c>
      <c r="M752" s="257">
        <f t="shared" si="254"/>
        <v>0</v>
      </c>
      <c r="N752" s="257">
        <f t="shared" si="255"/>
        <v>0</v>
      </c>
      <c r="O752" s="258"/>
      <c r="P752" s="270" t="e">
        <f>IF(OR(E752="",G752=0),"",VLOOKUP(E752,#REF!,10,0)*H752)</f>
        <v>#REF!</v>
      </c>
      <c r="Q752" s="61"/>
      <c r="R752" s="63"/>
      <c r="S752" s="61"/>
    </row>
    <row r="753" spans="2:19" s="60" customFormat="1" ht="24" x14ac:dyDescent="0.2">
      <c r="B753" s="181"/>
      <c r="C753" s="180" t="s">
        <v>1766</v>
      </c>
      <c r="D753" s="214" t="s">
        <v>556</v>
      </c>
      <c r="E753" s="215">
        <v>90388</v>
      </c>
      <c r="F753" s="284" t="s">
        <v>1339</v>
      </c>
      <c r="G753" s="292" t="s">
        <v>2254</v>
      </c>
      <c r="H753" s="291">
        <v>1</v>
      </c>
      <c r="I753" s="270"/>
      <c r="J753" s="270"/>
      <c r="K753" s="257">
        <f t="shared" si="252"/>
        <v>0</v>
      </c>
      <c r="L753" s="257">
        <f t="shared" si="253"/>
        <v>0</v>
      </c>
      <c r="M753" s="257">
        <f t="shared" si="254"/>
        <v>0</v>
      </c>
      <c r="N753" s="257">
        <f t="shared" si="255"/>
        <v>0</v>
      </c>
      <c r="O753" s="258"/>
      <c r="P753" s="270" t="e">
        <f>IF(OR(E753="",G753=0),"",VLOOKUP(E753,#REF!,10,0)*H753)</f>
        <v>#REF!</v>
      </c>
      <c r="Q753" s="61"/>
      <c r="R753" s="63"/>
      <c r="S753" s="61"/>
    </row>
    <row r="754" spans="2:19" s="60" customFormat="1" ht="12" x14ac:dyDescent="0.2">
      <c r="B754" s="181"/>
      <c r="C754" s="180" t="s">
        <v>1766</v>
      </c>
      <c r="D754" s="214" t="s">
        <v>557</v>
      </c>
      <c r="E754" s="215">
        <v>90396</v>
      </c>
      <c r="F754" s="284" t="s">
        <v>1340</v>
      </c>
      <c r="G754" s="292" t="s">
        <v>2254</v>
      </c>
      <c r="H754" s="291">
        <v>5</v>
      </c>
      <c r="I754" s="270"/>
      <c r="J754" s="270"/>
      <c r="K754" s="257">
        <f t="shared" si="252"/>
        <v>0</v>
      </c>
      <c r="L754" s="257">
        <f t="shared" si="253"/>
        <v>0</v>
      </c>
      <c r="M754" s="257">
        <f t="shared" si="254"/>
        <v>0</v>
      </c>
      <c r="N754" s="257">
        <f t="shared" si="255"/>
        <v>0</v>
      </c>
      <c r="O754" s="258"/>
      <c r="P754" s="270" t="e">
        <f>IF(OR(E754="",G754=0),"",VLOOKUP(E754,#REF!,10,0)*H754)</f>
        <v>#REF!</v>
      </c>
      <c r="Q754" s="61"/>
      <c r="R754" s="63"/>
      <c r="S754" s="61"/>
    </row>
    <row r="755" spans="2:19" s="60" customFormat="1" ht="60" x14ac:dyDescent="0.2">
      <c r="B755" s="181"/>
      <c r="C755" s="180" t="s">
        <v>1766</v>
      </c>
      <c r="D755" s="214" t="s">
        <v>558</v>
      </c>
      <c r="E755" s="215">
        <v>90392</v>
      </c>
      <c r="F755" s="284" t="s">
        <v>1341</v>
      </c>
      <c r="G755" s="292" t="s">
        <v>2254</v>
      </c>
      <c r="H755" s="291">
        <v>3</v>
      </c>
      <c r="I755" s="270"/>
      <c r="J755" s="270"/>
      <c r="K755" s="257">
        <f t="shared" si="252"/>
        <v>0</v>
      </c>
      <c r="L755" s="257">
        <f t="shared" si="253"/>
        <v>0</v>
      </c>
      <c r="M755" s="257">
        <f t="shared" si="254"/>
        <v>0</v>
      </c>
      <c r="N755" s="257">
        <f t="shared" si="255"/>
        <v>0</v>
      </c>
      <c r="O755" s="258"/>
      <c r="P755" s="270" t="e">
        <f>IF(OR(E755="",G755=0),"",VLOOKUP(E755,#REF!,10,0)*H755)</f>
        <v>#REF!</v>
      </c>
      <c r="Q755" s="61"/>
      <c r="R755" s="63"/>
      <c r="S755" s="61"/>
    </row>
    <row r="756" spans="2:19" s="60" customFormat="1" ht="60" x14ac:dyDescent="0.2">
      <c r="B756" s="181"/>
      <c r="C756" s="180" t="s">
        <v>1766</v>
      </c>
      <c r="D756" s="214" t="s">
        <v>559</v>
      </c>
      <c r="E756" s="215">
        <v>90394</v>
      </c>
      <c r="F756" s="284" t="s">
        <v>1342</v>
      </c>
      <c r="G756" s="292" t="s">
        <v>2254</v>
      </c>
      <c r="H756" s="291">
        <v>1</v>
      </c>
      <c r="I756" s="270"/>
      <c r="J756" s="270"/>
      <c r="K756" s="257">
        <f t="shared" si="252"/>
        <v>0</v>
      </c>
      <c r="L756" s="257">
        <f t="shared" si="253"/>
        <v>0</v>
      </c>
      <c r="M756" s="257">
        <f t="shared" si="254"/>
        <v>0</v>
      </c>
      <c r="N756" s="257">
        <f t="shared" si="255"/>
        <v>0</v>
      </c>
      <c r="O756" s="258"/>
      <c r="P756" s="270" t="e">
        <f>IF(OR(E756="",G756=0),"",VLOOKUP(E756,#REF!,10,0)*H756)</f>
        <v>#REF!</v>
      </c>
      <c r="Q756" s="61"/>
      <c r="R756" s="63"/>
      <c r="S756" s="61"/>
    </row>
    <row r="757" spans="2:19" s="60" customFormat="1" ht="60" x14ac:dyDescent="0.2">
      <c r="B757" s="181"/>
      <c r="C757" s="180" t="s">
        <v>1766</v>
      </c>
      <c r="D757" s="214" t="s">
        <v>560</v>
      </c>
      <c r="E757" s="215">
        <v>90393</v>
      </c>
      <c r="F757" s="284" t="s">
        <v>1343</v>
      </c>
      <c r="G757" s="292" t="s">
        <v>2254</v>
      </c>
      <c r="H757" s="291">
        <v>1</v>
      </c>
      <c r="I757" s="270"/>
      <c r="J757" s="270"/>
      <c r="K757" s="257">
        <f t="shared" si="252"/>
        <v>0</v>
      </c>
      <c r="L757" s="257">
        <f t="shared" si="253"/>
        <v>0</v>
      </c>
      <c r="M757" s="257">
        <f t="shared" si="254"/>
        <v>0</v>
      </c>
      <c r="N757" s="257">
        <f t="shared" si="255"/>
        <v>0</v>
      </c>
      <c r="O757" s="258"/>
      <c r="P757" s="270" t="e">
        <f>IF(OR(E757="",G757=0),"",VLOOKUP(E757,#REF!,10,0)*H757)</f>
        <v>#REF!</v>
      </c>
      <c r="Q757" s="61"/>
      <c r="R757" s="63"/>
      <c r="S757" s="61"/>
    </row>
    <row r="758" spans="2:19" s="60" customFormat="1" ht="12" x14ac:dyDescent="0.2">
      <c r="B758" s="181"/>
      <c r="C758" s="180"/>
      <c r="D758" s="214" t="s">
        <v>1108</v>
      </c>
      <c r="E758" s="215"/>
      <c r="F758" s="301" t="s">
        <v>1344</v>
      </c>
      <c r="G758" s="292"/>
      <c r="H758" s="291"/>
      <c r="I758" s="257"/>
      <c r="J758" s="257"/>
      <c r="K758" s="257"/>
      <c r="L758" s="257"/>
      <c r="M758" s="257"/>
      <c r="N758" s="257"/>
      <c r="O758" s="258"/>
      <c r="P758" s="258"/>
      <c r="Q758" s="61"/>
      <c r="R758" s="63"/>
      <c r="S758" s="61"/>
    </row>
    <row r="759" spans="2:19" s="60" customFormat="1" ht="48" x14ac:dyDescent="0.2">
      <c r="B759" s="181"/>
      <c r="C759" s="180" t="s">
        <v>1867</v>
      </c>
      <c r="D759" s="214" t="s">
        <v>1109</v>
      </c>
      <c r="E759" s="215" t="s">
        <v>2221</v>
      </c>
      <c r="F759" s="294" t="s">
        <v>1656</v>
      </c>
      <c r="G759" s="292" t="s">
        <v>2254</v>
      </c>
      <c r="H759" s="291">
        <v>1</v>
      </c>
      <c r="I759" s="270"/>
      <c r="J759" s="270"/>
      <c r="K759" s="271">
        <f t="shared" ref="K759:K767" si="256">IF(H759="","",I759+J759)</f>
        <v>0</v>
      </c>
      <c r="L759" s="270">
        <f t="shared" ref="L759:L767" si="257">IF(H759="","",H759*I759)</f>
        <v>0</v>
      </c>
      <c r="M759" s="270">
        <f t="shared" ref="M759:M767" si="258">IF(H759="","",H759*J759)</f>
        <v>0</v>
      </c>
      <c r="N759" s="271">
        <f t="shared" ref="N759:N767" si="259">IF(H759="","",H759*K759)</f>
        <v>0</v>
      </c>
      <c r="O759" s="270"/>
      <c r="P759" s="270" t="e">
        <f>IF(OR(E759="",G759=0),"",VLOOKUP(E759,#REF!,7,0)*H759)</f>
        <v>#REF!</v>
      </c>
      <c r="Q759" s="61"/>
      <c r="R759" s="63"/>
      <c r="S759" s="61"/>
    </row>
    <row r="760" spans="2:19" s="60" customFormat="1" ht="24" x14ac:dyDescent="0.2">
      <c r="B760" s="181"/>
      <c r="C760" s="180" t="s">
        <v>1867</v>
      </c>
      <c r="D760" s="214" t="s">
        <v>561</v>
      </c>
      <c r="E760" s="215" t="s">
        <v>2216</v>
      </c>
      <c r="F760" s="294" t="s">
        <v>1345</v>
      </c>
      <c r="G760" s="292" t="s">
        <v>2254</v>
      </c>
      <c r="H760" s="291">
        <v>4</v>
      </c>
      <c r="I760" s="270"/>
      <c r="J760" s="270"/>
      <c r="K760" s="271">
        <f t="shared" si="256"/>
        <v>0</v>
      </c>
      <c r="L760" s="270">
        <f t="shared" si="257"/>
        <v>0</v>
      </c>
      <c r="M760" s="270">
        <f t="shared" si="258"/>
        <v>0</v>
      </c>
      <c r="N760" s="271">
        <f t="shared" si="259"/>
        <v>0</v>
      </c>
      <c r="O760" s="270"/>
      <c r="P760" s="270" t="e">
        <f>IF(OR(E760="",G760=0),"",VLOOKUP(E760,#REF!,7,0)*H760)</f>
        <v>#REF!</v>
      </c>
      <c r="Q760" s="61"/>
      <c r="R760" s="63"/>
      <c r="S760" s="61"/>
    </row>
    <row r="761" spans="2:19" s="60" customFormat="1" ht="24" x14ac:dyDescent="0.2">
      <c r="B761" s="181"/>
      <c r="C761" s="180" t="s">
        <v>1867</v>
      </c>
      <c r="D761" s="214" t="s">
        <v>562</v>
      </c>
      <c r="E761" s="215" t="s">
        <v>2216</v>
      </c>
      <c r="F761" s="294" t="s">
        <v>1346</v>
      </c>
      <c r="G761" s="292" t="s">
        <v>2254</v>
      </c>
      <c r="H761" s="291">
        <v>5</v>
      </c>
      <c r="I761" s="270"/>
      <c r="J761" s="270"/>
      <c r="K761" s="271">
        <f t="shared" si="256"/>
        <v>0</v>
      </c>
      <c r="L761" s="270">
        <f t="shared" si="257"/>
        <v>0</v>
      </c>
      <c r="M761" s="270">
        <f t="shared" si="258"/>
        <v>0</v>
      </c>
      <c r="N761" s="271">
        <f t="shared" si="259"/>
        <v>0</v>
      </c>
      <c r="O761" s="270"/>
      <c r="P761" s="270" t="e">
        <f>IF(OR(E761="",G761=0),"",VLOOKUP(E761,#REF!,7,0)*H761)</f>
        <v>#REF!</v>
      </c>
      <c r="Q761" s="61"/>
      <c r="R761" s="63"/>
      <c r="S761" s="61"/>
    </row>
    <row r="762" spans="2:19" s="60" customFormat="1" ht="12" x14ac:dyDescent="0.2">
      <c r="B762" s="181"/>
      <c r="C762" s="180" t="s">
        <v>1766</v>
      </c>
      <c r="D762" s="214" t="s">
        <v>563</v>
      </c>
      <c r="E762" s="215">
        <v>90135</v>
      </c>
      <c r="F762" s="284" t="s">
        <v>2301</v>
      </c>
      <c r="G762" s="292" t="s">
        <v>2254</v>
      </c>
      <c r="H762" s="291">
        <v>1</v>
      </c>
      <c r="I762" s="270"/>
      <c r="J762" s="270"/>
      <c r="K762" s="257">
        <f t="shared" si="256"/>
        <v>0</v>
      </c>
      <c r="L762" s="257">
        <f t="shared" si="257"/>
        <v>0</v>
      </c>
      <c r="M762" s="257">
        <f t="shared" si="258"/>
        <v>0</v>
      </c>
      <c r="N762" s="257">
        <f t="shared" si="259"/>
        <v>0</v>
      </c>
      <c r="O762" s="258"/>
      <c r="P762" s="270" t="e">
        <f>IF(OR(E762="",G762=0),"",VLOOKUP(E762,#REF!,10,0)*H762)</f>
        <v>#REF!</v>
      </c>
      <c r="Q762" s="61"/>
      <c r="R762" s="63"/>
      <c r="S762" s="61"/>
    </row>
    <row r="763" spans="2:19" s="60" customFormat="1" ht="12" x14ac:dyDescent="0.2">
      <c r="B763" s="181"/>
      <c r="C763" s="180" t="s">
        <v>1766</v>
      </c>
      <c r="D763" s="214" t="s">
        <v>564</v>
      </c>
      <c r="E763" s="215">
        <v>90419</v>
      </c>
      <c r="F763" s="252" t="s">
        <v>1347</v>
      </c>
      <c r="G763" s="292" t="s">
        <v>2254</v>
      </c>
      <c r="H763" s="291">
        <v>1</v>
      </c>
      <c r="I763" s="270"/>
      <c r="J763" s="270"/>
      <c r="K763" s="257">
        <f t="shared" si="256"/>
        <v>0</v>
      </c>
      <c r="L763" s="257">
        <f t="shared" si="257"/>
        <v>0</v>
      </c>
      <c r="M763" s="257">
        <f t="shared" si="258"/>
        <v>0</v>
      </c>
      <c r="N763" s="257">
        <f t="shared" si="259"/>
        <v>0</v>
      </c>
      <c r="O763" s="258"/>
      <c r="P763" s="270" t="e">
        <f>IF(OR(E763="",G763=0),"",VLOOKUP(E763,#REF!,10,0)*H763)</f>
        <v>#REF!</v>
      </c>
      <c r="Q763" s="61"/>
      <c r="R763" s="63"/>
      <c r="S763" s="61"/>
    </row>
    <row r="764" spans="2:19" s="60" customFormat="1" ht="12" x14ac:dyDescent="0.2">
      <c r="B764" s="181"/>
      <c r="C764" s="180" t="s">
        <v>1766</v>
      </c>
      <c r="D764" s="214" t="s">
        <v>565</v>
      </c>
      <c r="E764" s="215">
        <v>90141</v>
      </c>
      <c r="F764" s="252" t="s">
        <v>1737</v>
      </c>
      <c r="G764" s="292" t="s">
        <v>2254</v>
      </c>
      <c r="H764" s="291">
        <v>3</v>
      </c>
      <c r="I764" s="270"/>
      <c r="J764" s="270"/>
      <c r="K764" s="257">
        <f t="shared" si="256"/>
        <v>0</v>
      </c>
      <c r="L764" s="257">
        <f t="shared" si="257"/>
        <v>0</v>
      </c>
      <c r="M764" s="257">
        <f t="shared" si="258"/>
        <v>0</v>
      </c>
      <c r="N764" s="257">
        <f t="shared" si="259"/>
        <v>0</v>
      </c>
      <c r="O764" s="258"/>
      <c r="P764" s="270" t="e">
        <f>IF(OR(E764="",G764=0),"",VLOOKUP(E764,#REF!,10,0)*H764)</f>
        <v>#REF!</v>
      </c>
      <c r="Q764" s="61"/>
      <c r="R764" s="63"/>
      <c r="S764" s="61"/>
    </row>
    <row r="765" spans="2:19" s="60" customFormat="1" ht="12" x14ac:dyDescent="0.2">
      <c r="B765" s="181"/>
      <c r="C765" s="180" t="s">
        <v>1766</v>
      </c>
      <c r="D765" s="214" t="s">
        <v>566</v>
      </c>
      <c r="E765" s="215">
        <v>90423</v>
      </c>
      <c r="F765" s="294" t="s">
        <v>1348</v>
      </c>
      <c r="G765" s="292" t="s">
        <v>2258</v>
      </c>
      <c r="H765" s="291">
        <v>174</v>
      </c>
      <c r="I765" s="270"/>
      <c r="J765" s="270"/>
      <c r="K765" s="257">
        <f t="shared" si="256"/>
        <v>0</v>
      </c>
      <c r="L765" s="257">
        <f t="shared" si="257"/>
        <v>0</v>
      </c>
      <c r="M765" s="257">
        <f t="shared" si="258"/>
        <v>0</v>
      </c>
      <c r="N765" s="257">
        <f t="shared" si="259"/>
        <v>0</v>
      </c>
      <c r="O765" s="258"/>
      <c r="P765" s="270" t="e">
        <f>IF(OR(E765="",G765=0),"",VLOOKUP(E765,#REF!,10,0)*H765)</f>
        <v>#REF!</v>
      </c>
      <c r="Q765" s="61"/>
      <c r="R765" s="63"/>
      <c r="S765" s="61"/>
    </row>
    <row r="766" spans="2:19" s="60" customFormat="1" ht="12" x14ac:dyDescent="0.2">
      <c r="B766" s="181"/>
      <c r="C766" s="180" t="s">
        <v>1766</v>
      </c>
      <c r="D766" s="214" t="s">
        <v>567</v>
      </c>
      <c r="E766" s="215">
        <v>90452</v>
      </c>
      <c r="F766" s="280" t="s">
        <v>10</v>
      </c>
      <c r="G766" s="292" t="s">
        <v>2254</v>
      </c>
      <c r="H766" s="291">
        <v>4</v>
      </c>
      <c r="I766" s="270"/>
      <c r="J766" s="270"/>
      <c r="K766" s="257">
        <f t="shared" si="256"/>
        <v>0</v>
      </c>
      <c r="L766" s="257">
        <f t="shared" si="257"/>
        <v>0</v>
      </c>
      <c r="M766" s="257">
        <f t="shared" si="258"/>
        <v>0</v>
      </c>
      <c r="N766" s="257">
        <f t="shared" si="259"/>
        <v>0</v>
      </c>
      <c r="O766" s="258"/>
      <c r="P766" s="270" t="e">
        <f>IF(OR(E766="",G766=0),"",VLOOKUP(E766,#REF!,10,0)*H766)</f>
        <v>#REF!</v>
      </c>
      <c r="Q766" s="61"/>
      <c r="R766" s="63"/>
      <c r="S766" s="61"/>
    </row>
    <row r="767" spans="2:19" s="60" customFormat="1" ht="12" x14ac:dyDescent="0.2">
      <c r="B767" s="181"/>
      <c r="C767" s="180" t="s">
        <v>1766</v>
      </c>
      <c r="D767" s="214" t="s">
        <v>568</v>
      </c>
      <c r="E767" s="215">
        <v>90407</v>
      </c>
      <c r="F767" s="294" t="s">
        <v>1243</v>
      </c>
      <c r="G767" s="285" t="s">
        <v>2083</v>
      </c>
      <c r="H767" s="291">
        <v>4</v>
      </c>
      <c r="I767" s="270"/>
      <c r="J767" s="270"/>
      <c r="K767" s="257">
        <f t="shared" si="256"/>
        <v>0</v>
      </c>
      <c r="L767" s="257">
        <f t="shared" si="257"/>
        <v>0</v>
      </c>
      <c r="M767" s="257">
        <f t="shared" si="258"/>
        <v>0</v>
      </c>
      <c r="N767" s="257">
        <f t="shared" si="259"/>
        <v>0</v>
      </c>
      <c r="O767" s="258"/>
      <c r="P767" s="270" t="e">
        <f>IF(OR(E767="",G767=0),"",VLOOKUP(E767,#REF!,10,0)*H767)</f>
        <v>#REF!</v>
      </c>
      <c r="Q767" s="61"/>
      <c r="R767" s="63"/>
      <c r="S767" s="61"/>
    </row>
    <row r="768" spans="2:19" s="60" customFormat="1" ht="12" x14ac:dyDescent="0.2">
      <c r="B768" s="181"/>
      <c r="C768" s="180" t="s">
        <v>1867</v>
      </c>
      <c r="D768" s="214" t="s">
        <v>569</v>
      </c>
      <c r="E768" s="215">
        <v>83424</v>
      </c>
      <c r="F768" s="252" t="s">
        <v>1239</v>
      </c>
      <c r="G768" s="292" t="s">
        <v>2258</v>
      </c>
      <c r="H768" s="291">
        <v>348</v>
      </c>
      <c r="I768" s="270"/>
      <c r="J768" s="270"/>
      <c r="K768" s="271">
        <f>IF(H768="","",I768+J768)</f>
        <v>0</v>
      </c>
      <c r="L768" s="270">
        <f>IF(H768="","",H768*I768)</f>
        <v>0</v>
      </c>
      <c r="M768" s="270">
        <f>IF(H768="","",H768*J768)</f>
        <v>0</v>
      </c>
      <c r="N768" s="271">
        <f>IF(H768="","",H768*K768)</f>
        <v>0</v>
      </c>
      <c r="O768" s="270"/>
      <c r="P768" s="270" t="e">
        <f>IF(OR(E768="",G768=0),"",VLOOKUP(E768,#REF!,7,0)*H768)</f>
        <v>#REF!</v>
      </c>
      <c r="Q768" s="61"/>
      <c r="R768" s="63"/>
      <c r="S768" s="61"/>
    </row>
    <row r="769" spans="2:19" s="60" customFormat="1" ht="12" x14ac:dyDescent="0.2">
      <c r="B769" s="181"/>
      <c r="C769" s="180" t="s">
        <v>1867</v>
      </c>
      <c r="D769" s="214" t="s">
        <v>570</v>
      </c>
      <c r="E769" s="215">
        <v>83422</v>
      </c>
      <c r="F769" s="252" t="s">
        <v>1277</v>
      </c>
      <c r="G769" s="292" t="s">
        <v>2258</v>
      </c>
      <c r="H769" s="291">
        <v>87</v>
      </c>
      <c r="I769" s="270"/>
      <c r="J769" s="270"/>
      <c r="K769" s="271">
        <f>IF(H769="","",I769+J769)</f>
        <v>0</v>
      </c>
      <c r="L769" s="270">
        <f>IF(H769="","",H769*I769)</f>
        <v>0</v>
      </c>
      <c r="M769" s="270">
        <f>IF(H769="","",H769*J769)</f>
        <v>0</v>
      </c>
      <c r="N769" s="271">
        <f>IF(H769="","",H769*K769)</f>
        <v>0</v>
      </c>
      <c r="O769" s="270"/>
      <c r="P769" s="270" t="e">
        <f>IF(OR(E769="",G769=0),"",VLOOKUP(E769,#REF!,7,0)*H769)</f>
        <v>#REF!</v>
      </c>
      <c r="Q769" s="61"/>
      <c r="R769" s="63"/>
      <c r="S769" s="61"/>
    </row>
    <row r="770" spans="2:19" s="60" customFormat="1" ht="24" x14ac:dyDescent="0.2">
      <c r="B770" s="181"/>
      <c r="C770" s="180" t="s">
        <v>1766</v>
      </c>
      <c r="D770" s="214" t="s">
        <v>571</v>
      </c>
      <c r="E770" s="215">
        <v>90129</v>
      </c>
      <c r="F770" s="232" t="s">
        <v>1455</v>
      </c>
      <c r="G770" s="293" t="s">
        <v>2258</v>
      </c>
      <c r="H770" s="291">
        <v>6</v>
      </c>
      <c r="I770" s="270"/>
      <c r="J770" s="270"/>
      <c r="K770" s="257">
        <f>IF(H770="","",I770+J770)</f>
        <v>0</v>
      </c>
      <c r="L770" s="257">
        <f>IF(H770="","",H770*I770)</f>
        <v>0</v>
      </c>
      <c r="M770" s="257">
        <f>IF(H770="","",H770*J770)</f>
        <v>0</v>
      </c>
      <c r="N770" s="257">
        <f>IF(H770="","",H770*K770)</f>
        <v>0</v>
      </c>
      <c r="O770" s="258"/>
      <c r="P770" s="270" t="e">
        <f>IF(OR(E770="",G770=0),"",VLOOKUP(E770,#REF!,10,0)*H770)</f>
        <v>#REF!</v>
      </c>
      <c r="Q770" s="61"/>
      <c r="R770" s="63"/>
      <c r="S770" s="61"/>
    </row>
    <row r="771" spans="2:19" s="60" customFormat="1" ht="12" x14ac:dyDescent="0.2">
      <c r="B771" s="181"/>
      <c r="C771" s="180"/>
      <c r="D771" s="214" t="s">
        <v>572</v>
      </c>
      <c r="E771" s="215"/>
      <c r="F771" s="289" t="s">
        <v>1349</v>
      </c>
      <c r="G771" s="292"/>
      <c r="H771" s="291"/>
      <c r="I771" s="257"/>
      <c r="J771" s="257"/>
      <c r="K771" s="257"/>
      <c r="L771" s="257"/>
      <c r="M771" s="257"/>
      <c r="N771" s="257"/>
      <c r="O771" s="258"/>
      <c r="P771" s="258"/>
      <c r="Q771" s="61"/>
      <c r="R771" s="63"/>
      <c r="S771" s="61"/>
    </row>
    <row r="772" spans="2:19" s="60" customFormat="1" ht="12" x14ac:dyDescent="0.2">
      <c r="B772" s="181"/>
      <c r="C772" s="180" t="s">
        <v>1867</v>
      </c>
      <c r="D772" s="214" t="s">
        <v>573</v>
      </c>
      <c r="E772" s="215">
        <v>55866</v>
      </c>
      <c r="F772" s="294" t="s">
        <v>1350</v>
      </c>
      <c r="G772" s="293" t="s">
        <v>2258</v>
      </c>
      <c r="H772" s="291">
        <v>6</v>
      </c>
      <c r="I772" s="270"/>
      <c r="J772" s="270"/>
      <c r="K772" s="271">
        <f>IF(H772="","",I772+J772)</f>
        <v>0</v>
      </c>
      <c r="L772" s="270">
        <f>IF(H772="","",H772*I772)</f>
        <v>0</v>
      </c>
      <c r="M772" s="270">
        <f>IF(H772="","",H772*J772)</f>
        <v>0</v>
      </c>
      <c r="N772" s="271">
        <f>IF(H772="","",H772*K772)</f>
        <v>0</v>
      </c>
      <c r="O772" s="270"/>
      <c r="P772" s="270" t="e">
        <f>IF(OR(E772="",G772=0),"",VLOOKUP(E772,#REF!,7,0)*H772)</f>
        <v>#REF!</v>
      </c>
      <c r="Q772" s="61"/>
      <c r="R772" s="63"/>
      <c r="S772" s="61"/>
    </row>
    <row r="773" spans="2:19" s="60" customFormat="1" ht="12" x14ac:dyDescent="0.2">
      <c r="B773" s="181"/>
      <c r="C773" s="180" t="s">
        <v>1766</v>
      </c>
      <c r="D773" s="214" t="s">
        <v>574</v>
      </c>
      <c r="E773" s="215">
        <v>90452</v>
      </c>
      <c r="F773" s="280" t="s">
        <v>10</v>
      </c>
      <c r="G773" s="292" t="s">
        <v>2254</v>
      </c>
      <c r="H773" s="291">
        <v>4</v>
      </c>
      <c r="I773" s="270"/>
      <c r="J773" s="270"/>
      <c r="K773" s="257">
        <f>IF(H773="","",I773+J773)</f>
        <v>0</v>
      </c>
      <c r="L773" s="257">
        <f>IF(H773="","",H773*I773)</f>
        <v>0</v>
      </c>
      <c r="M773" s="257">
        <f>IF(H773="","",H773*J773)</f>
        <v>0</v>
      </c>
      <c r="N773" s="257">
        <f>IF(H773="","",H773*K773)</f>
        <v>0</v>
      </c>
      <c r="O773" s="258"/>
      <c r="P773" s="270" t="e">
        <f>IF(OR(E773="",G773=0),"",VLOOKUP(E773,#REF!,10,0)*H773)</f>
        <v>#REF!</v>
      </c>
      <c r="Q773" s="61"/>
      <c r="R773" s="63"/>
      <c r="S773" s="61"/>
    </row>
    <row r="774" spans="2:19" s="60" customFormat="1" ht="12" x14ac:dyDescent="0.2">
      <c r="B774" s="181"/>
      <c r="C774" s="180" t="s">
        <v>1766</v>
      </c>
      <c r="D774" s="214" t="s">
        <v>575</v>
      </c>
      <c r="E774" s="215">
        <v>90407</v>
      </c>
      <c r="F774" s="294" t="s">
        <v>1243</v>
      </c>
      <c r="G774" s="285" t="s">
        <v>2083</v>
      </c>
      <c r="H774" s="291">
        <v>4</v>
      </c>
      <c r="I774" s="270"/>
      <c r="J774" s="270"/>
      <c r="K774" s="257">
        <f>IF(H774="","",I774+J774)</f>
        <v>0</v>
      </c>
      <c r="L774" s="257">
        <f>IF(H774="","",H774*I774)</f>
        <v>0</v>
      </c>
      <c r="M774" s="257">
        <f>IF(H774="","",H774*J774)</f>
        <v>0</v>
      </c>
      <c r="N774" s="257">
        <f>IF(H774="","",H774*K774)</f>
        <v>0</v>
      </c>
      <c r="O774" s="258"/>
      <c r="P774" s="270" t="e">
        <f>IF(OR(E774="",G774=0),"",VLOOKUP(E774,#REF!,10,0)*H774)</f>
        <v>#REF!</v>
      </c>
      <c r="Q774" s="61"/>
      <c r="R774" s="63"/>
      <c r="S774" s="61"/>
    </row>
    <row r="775" spans="2:19" s="60" customFormat="1" ht="12" x14ac:dyDescent="0.2">
      <c r="B775" s="181"/>
      <c r="C775" s="180" t="s">
        <v>1867</v>
      </c>
      <c r="D775" s="214" t="s">
        <v>576</v>
      </c>
      <c r="E775" s="215">
        <v>83422</v>
      </c>
      <c r="F775" s="252" t="s">
        <v>1244</v>
      </c>
      <c r="G775" s="292" t="s">
        <v>2258</v>
      </c>
      <c r="H775" s="291">
        <v>24</v>
      </c>
      <c r="I775" s="270"/>
      <c r="J775" s="270"/>
      <c r="K775" s="271">
        <f>IF(H775="","",I775+J775)</f>
        <v>0</v>
      </c>
      <c r="L775" s="270">
        <f>IF(H775="","",H775*I775)</f>
        <v>0</v>
      </c>
      <c r="M775" s="270">
        <f>IF(H775="","",H775*J775)</f>
        <v>0</v>
      </c>
      <c r="N775" s="271">
        <f>IF(H775="","",H775*K775)</f>
        <v>0</v>
      </c>
      <c r="O775" s="270"/>
      <c r="P775" s="270" t="e">
        <f>IF(OR(E775="",G775=0),"",VLOOKUP(E775,#REF!,7,0)*H775)</f>
        <v>#REF!</v>
      </c>
      <c r="Q775" s="61"/>
      <c r="R775" s="63"/>
      <c r="S775" s="61"/>
    </row>
    <row r="776" spans="2:19" s="60" customFormat="1" ht="12" x14ac:dyDescent="0.2">
      <c r="B776" s="181"/>
      <c r="C776" s="180" t="s">
        <v>1867</v>
      </c>
      <c r="D776" s="214" t="s">
        <v>577</v>
      </c>
      <c r="E776" s="215">
        <v>83421</v>
      </c>
      <c r="F776" s="252" t="s">
        <v>1245</v>
      </c>
      <c r="G776" s="292" t="s">
        <v>2258</v>
      </c>
      <c r="H776" s="291">
        <v>6</v>
      </c>
      <c r="I776" s="270"/>
      <c r="J776" s="270"/>
      <c r="K776" s="271">
        <f>IF(H776="","",I776+J776)</f>
        <v>0</v>
      </c>
      <c r="L776" s="270">
        <f>IF(H776="","",H776*I776)</f>
        <v>0</v>
      </c>
      <c r="M776" s="270">
        <f>IF(H776="","",H776*J776)</f>
        <v>0</v>
      </c>
      <c r="N776" s="271">
        <f>IF(H776="","",H776*K776)</f>
        <v>0</v>
      </c>
      <c r="O776" s="270"/>
      <c r="P776" s="270" t="e">
        <f>IF(OR(E776="",G776=0),"",VLOOKUP(E776,#REF!,7,0)*H776)</f>
        <v>#REF!</v>
      </c>
      <c r="Q776" s="61"/>
      <c r="R776" s="63"/>
      <c r="S776" s="61"/>
    </row>
    <row r="777" spans="2:19" s="60" customFormat="1" ht="12" x14ac:dyDescent="0.2">
      <c r="B777" s="181"/>
      <c r="C777" s="180"/>
      <c r="D777" s="214" t="s">
        <v>578</v>
      </c>
      <c r="E777" s="215"/>
      <c r="F777" s="289" t="s">
        <v>1351</v>
      </c>
      <c r="G777" s="292"/>
      <c r="H777" s="291"/>
      <c r="I777" s="257"/>
      <c r="J777" s="257"/>
      <c r="K777" s="257"/>
      <c r="L777" s="257"/>
      <c r="M777" s="257"/>
      <c r="N777" s="257"/>
      <c r="O777" s="258"/>
      <c r="P777" s="258"/>
      <c r="Q777" s="61"/>
      <c r="R777" s="63"/>
      <c r="S777" s="61"/>
    </row>
    <row r="778" spans="2:19" s="60" customFormat="1" ht="12" x14ac:dyDescent="0.2">
      <c r="B778" s="181"/>
      <c r="C778" s="180" t="s">
        <v>1766</v>
      </c>
      <c r="D778" s="214" t="s">
        <v>579</v>
      </c>
      <c r="E778" s="215">
        <v>90425</v>
      </c>
      <c r="F778" s="252" t="s">
        <v>1352</v>
      </c>
      <c r="G778" s="292" t="s">
        <v>2254</v>
      </c>
      <c r="H778" s="291">
        <v>1</v>
      </c>
      <c r="I778" s="270"/>
      <c r="J778" s="270"/>
      <c r="K778" s="257">
        <f t="shared" ref="K778:K784" si="260">IF(H778="","",I778+J778)</f>
        <v>0</v>
      </c>
      <c r="L778" s="257">
        <f t="shared" ref="L778:L784" si="261">IF(H778="","",H778*I778)</f>
        <v>0</v>
      </c>
      <c r="M778" s="257">
        <f t="shared" ref="M778:M784" si="262">IF(H778="","",H778*J778)</f>
        <v>0</v>
      </c>
      <c r="N778" s="257">
        <f t="shared" ref="N778:N784" si="263">IF(H778="","",H778*K778)</f>
        <v>0</v>
      </c>
      <c r="O778" s="258"/>
      <c r="P778" s="270" t="e">
        <f>IF(OR(E778="",G778=0),"",VLOOKUP(E778,#REF!,10,0)*H778)</f>
        <v>#REF!</v>
      </c>
      <c r="Q778" s="61"/>
      <c r="R778" s="63"/>
      <c r="S778" s="61"/>
    </row>
    <row r="779" spans="2:19" s="60" customFormat="1" ht="12" x14ac:dyDescent="0.2">
      <c r="B779" s="181"/>
      <c r="C779" s="180" t="s">
        <v>1766</v>
      </c>
      <c r="D779" s="214" t="s">
        <v>580</v>
      </c>
      <c r="E779" s="215">
        <v>90434</v>
      </c>
      <c r="F779" s="297" t="s">
        <v>1287</v>
      </c>
      <c r="G779" s="292" t="s">
        <v>2254</v>
      </c>
      <c r="H779" s="291">
        <v>1</v>
      </c>
      <c r="I779" s="270"/>
      <c r="J779" s="270"/>
      <c r="K779" s="257">
        <f t="shared" si="260"/>
        <v>0</v>
      </c>
      <c r="L779" s="257">
        <f t="shared" si="261"/>
        <v>0</v>
      </c>
      <c r="M779" s="257">
        <f t="shared" si="262"/>
        <v>0</v>
      </c>
      <c r="N779" s="257">
        <f t="shared" si="263"/>
        <v>0</v>
      </c>
      <c r="O779" s="258"/>
      <c r="P779" s="270" t="e">
        <f>IF(OR(E779="",G779=0),"",VLOOKUP(E779,#REF!,10,0)*H779)</f>
        <v>#REF!</v>
      </c>
      <c r="Q779" s="61"/>
      <c r="R779" s="63"/>
      <c r="S779" s="61"/>
    </row>
    <row r="780" spans="2:19" s="60" customFormat="1" ht="12" x14ac:dyDescent="0.2">
      <c r="B780" s="181"/>
      <c r="C780" s="180" t="s">
        <v>1867</v>
      </c>
      <c r="D780" s="214" t="s">
        <v>581</v>
      </c>
      <c r="E780" s="215">
        <v>83566</v>
      </c>
      <c r="F780" s="297" t="s">
        <v>1661</v>
      </c>
      <c r="G780" s="292" t="s">
        <v>2254</v>
      </c>
      <c r="H780" s="291">
        <v>21</v>
      </c>
      <c r="I780" s="270"/>
      <c r="J780" s="270"/>
      <c r="K780" s="271">
        <f t="shared" si="260"/>
        <v>0</v>
      </c>
      <c r="L780" s="270">
        <f t="shared" si="261"/>
        <v>0</v>
      </c>
      <c r="M780" s="270">
        <f t="shared" si="262"/>
        <v>0</v>
      </c>
      <c r="N780" s="271">
        <f t="shared" si="263"/>
        <v>0</v>
      </c>
      <c r="O780" s="270"/>
      <c r="P780" s="270" t="e">
        <f>IF(OR(E780="",G780=0),"",VLOOKUP(E780,#REF!,7,0)*H780)</f>
        <v>#REF!</v>
      </c>
      <c r="Q780" s="61"/>
      <c r="R780" s="63"/>
      <c r="S780" s="61"/>
    </row>
    <row r="781" spans="2:19" s="60" customFormat="1" ht="24" x14ac:dyDescent="0.2">
      <c r="B781" s="181"/>
      <c r="C781" s="180" t="s">
        <v>1867</v>
      </c>
      <c r="D781" s="214" t="s">
        <v>582</v>
      </c>
      <c r="E781" s="215">
        <v>83387</v>
      </c>
      <c r="F781" s="240" t="s">
        <v>1627</v>
      </c>
      <c r="G781" s="292" t="s">
        <v>2254</v>
      </c>
      <c r="H781" s="291">
        <v>21</v>
      </c>
      <c r="I781" s="270"/>
      <c r="J781" s="270"/>
      <c r="K781" s="271">
        <f t="shared" si="260"/>
        <v>0</v>
      </c>
      <c r="L781" s="270">
        <f t="shared" si="261"/>
        <v>0</v>
      </c>
      <c r="M781" s="270">
        <f t="shared" si="262"/>
        <v>0</v>
      </c>
      <c r="N781" s="271">
        <f t="shared" si="263"/>
        <v>0</v>
      </c>
      <c r="O781" s="270"/>
      <c r="P781" s="270" t="e">
        <f>IF(OR(E781="",G781=0),"",VLOOKUP(E781,#REF!,7,0)*H781)</f>
        <v>#REF!</v>
      </c>
      <c r="Q781" s="61"/>
      <c r="R781" s="63"/>
      <c r="S781" s="61"/>
    </row>
    <row r="782" spans="2:19" s="60" customFormat="1" ht="12" x14ac:dyDescent="0.2">
      <c r="B782" s="181"/>
      <c r="C782" s="180" t="s">
        <v>1867</v>
      </c>
      <c r="D782" s="214" t="s">
        <v>583</v>
      </c>
      <c r="E782" s="215">
        <v>83417</v>
      </c>
      <c r="F782" s="252" t="s">
        <v>1353</v>
      </c>
      <c r="G782" s="292" t="s">
        <v>2258</v>
      </c>
      <c r="H782" s="291">
        <v>500</v>
      </c>
      <c r="I782" s="270"/>
      <c r="J782" s="270"/>
      <c r="K782" s="271">
        <f t="shared" si="260"/>
        <v>0</v>
      </c>
      <c r="L782" s="270">
        <f t="shared" si="261"/>
        <v>0</v>
      </c>
      <c r="M782" s="270">
        <f t="shared" si="262"/>
        <v>0</v>
      </c>
      <c r="N782" s="271">
        <f t="shared" si="263"/>
        <v>0</v>
      </c>
      <c r="O782" s="270"/>
      <c r="P782" s="270" t="e">
        <f>IF(OR(E782="",G782=0),"",VLOOKUP(E782,#REF!,7,0)*H782)</f>
        <v>#REF!</v>
      </c>
      <c r="Q782" s="61"/>
      <c r="R782" s="63"/>
      <c r="S782" s="61"/>
    </row>
    <row r="783" spans="2:19" s="60" customFormat="1" ht="24" x14ac:dyDescent="0.2">
      <c r="B783" s="181"/>
      <c r="C783" s="180" t="s">
        <v>1766</v>
      </c>
      <c r="D783" s="214" t="s">
        <v>584</v>
      </c>
      <c r="E783" s="215">
        <v>90146</v>
      </c>
      <c r="F783" s="240" t="s">
        <v>1631</v>
      </c>
      <c r="G783" s="293" t="s">
        <v>2258</v>
      </c>
      <c r="H783" s="282">
        <v>12</v>
      </c>
      <c r="I783" s="270"/>
      <c r="J783" s="270"/>
      <c r="K783" s="257">
        <f t="shared" si="260"/>
        <v>0</v>
      </c>
      <c r="L783" s="257">
        <f t="shared" si="261"/>
        <v>0</v>
      </c>
      <c r="M783" s="257">
        <f t="shared" si="262"/>
        <v>0</v>
      </c>
      <c r="N783" s="257">
        <f t="shared" si="263"/>
        <v>0</v>
      </c>
      <c r="O783" s="258"/>
      <c r="P783" s="270" t="e">
        <f>IF(OR(E783="",G783=0),"",VLOOKUP(E783,#REF!,10,0)*H783)</f>
        <v>#REF!</v>
      </c>
      <c r="Q783" s="61"/>
      <c r="R783" s="63"/>
      <c r="S783" s="61"/>
    </row>
    <row r="784" spans="2:19" s="60" customFormat="1" ht="12" x14ac:dyDescent="0.2">
      <c r="B784" s="181"/>
      <c r="C784" s="180" t="s">
        <v>1867</v>
      </c>
      <c r="D784" s="214" t="s">
        <v>585</v>
      </c>
      <c r="E784" s="215">
        <v>73613</v>
      </c>
      <c r="F784" s="252" t="s">
        <v>1354</v>
      </c>
      <c r="G784" s="293" t="s">
        <v>2258</v>
      </c>
      <c r="H784" s="291">
        <v>100</v>
      </c>
      <c r="I784" s="270"/>
      <c r="J784" s="270"/>
      <c r="K784" s="271">
        <f t="shared" si="260"/>
        <v>0</v>
      </c>
      <c r="L784" s="270">
        <f t="shared" si="261"/>
        <v>0</v>
      </c>
      <c r="M784" s="270">
        <f t="shared" si="262"/>
        <v>0</v>
      </c>
      <c r="N784" s="271">
        <f t="shared" si="263"/>
        <v>0</v>
      </c>
      <c r="O784" s="270"/>
      <c r="P784" s="270" t="e">
        <f>IF(OR(E784="",G784=0),"",VLOOKUP(E784,#REF!,7,0)*H784)</f>
        <v>#REF!</v>
      </c>
      <c r="Q784" s="61"/>
      <c r="R784" s="63"/>
      <c r="S784" s="61"/>
    </row>
    <row r="785" spans="2:19" s="60" customFormat="1" ht="12" x14ac:dyDescent="0.2">
      <c r="B785" s="181"/>
      <c r="C785" s="180"/>
      <c r="D785" s="214" t="s">
        <v>586</v>
      </c>
      <c r="E785" s="215"/>
      <c r="F785" s="289" t="s">
        <v>1355</v>
      </c>
      <c r="G785" s="292"/>
      <c r="H785" s="291"/>
      <c r="I785" s="257"/>
      <c r="J785" s="257"/>
      <c r="K785" s="257"/>
      <c r="L785" s="257"/>
      <c r="M785" s="257"/>
      <c r="N785" s="257"/>
      <c r="O785" s="258"/>
      <c r="P785" s="258"/>
      <c r="Q785" s="61"/>
      <c r="R785" s="63"/>
      <c r="S785" s="61"/>
    </row>
    <row r="786" spans="2:19" s="60" customFormat="1" ht="12" x14ac:dyDescent="0.2">
      <c r="B786" s="181"/>
      <c r="C786" s="180" t="s">
        <v>1867</v>
      </c>
      <c r="D786" s="214" t="s">
        <v>587</v>
      </c>
      <c r="E786" s="215">
        <v>55866</v>
      </c>
      <c r="F786" s="294" t="s">
        <v>1350</v>
      </c>
      <c r="G786" s="293" t="s">
        <v>2258</v>
      </c>
      <c r="H786" s="291">
        <v>6</v>
      </c>
      <c r="I786" s="270"/>
      <c r="J786" s="270"/>
      <c r="K786" s="271">
        <f>IF(H786="","",I786+J786)</f>
        <v>0</v>
      </c>
      <c r="L786" s="270">
        <f>IF(H786="","",H786*I786)</f>
        <v>0</v>
      </c>
      <c r="M786" s="270">
        <f>IF(H786="","",H786*J786)</f>
        <v>0</v>
      </c>
      <c r="N786" s="271">
        <f>IF(H786="","",H786*K786)</f>
        <v>0</v>
      </c>
      <c r="O786" s="270"/>
      <c r="P786" s="270" t="e">
        <f>IF(OR(E786="",G786=0),"",VLOOKUP(E786,#REF!,7,0)*H786)</f>
        <v>#REF!</v>
      </c>
      <c r="Q786" s="61"/>
      <c r="R786" s="63"/>
      <c r="S786" s="61"/>
    </row>
    <row r="787" spans="2:19" s="60" customFormat="1" ht="12" x14ac:dyDescent="0.2">
      <c r="B787" s="181"/>
      <c r="C787" s="180" t="s">
        <v>1766</v>
      </c>
      <c r="D787" s="214" t="s">
        <v>588</v>
      </c>
      <c r="E787" s="215">
        <v>90452</v>
      </c>
      <c r="F787" s="280" t="s">
        <v>10</v>
      </c>
      <c r="G787" s="292" t="s">
        <v>2254</v>
      </c>
      <c r="H787" s="291">
        <v>4</v>
      </c>
      <c r="I787" s="270"/>
      <c r="J787" s="270"/>
      <c r="K787" s="257">
        <f>IF(H787="","",I787+J787)</f>
        <v>0</v>
      </c>
      <c r="L787" s="257">
        <f>IF(H787="","",H787*I787)</f>
        <v>0</v>
      </c>
      <c r="M787" s="257">
        <f>IF(H787="","",H787*J787)</f>
        <v>0</v>
      </c>
      <c r="N787" s="257">
        <f>IF(H787="","",H787*K787)</f>
        <v>0</v>
      </c>
      <c r="O787" s="258"/>
      <c r="P787" s="270" t="e">
        <f>IF(OR(E787="",G787=0),"",VLOOKUP(E787,#REF!,10,0)*H787)</f>
        <v>#REF!</v>
      </c>
      <c r="Q787" s="61"/>
      <c r="R787" s="63"/>
      <c r="S787" s="61"/>
    </row>
    <row r="788" spans="2:19" s="60" customFormat="1" ht="12" x14ac:dyDescent="0.2">
      <c r="B788" s="181"/>
      <c r="C788" s="180" t="s">
        <v>1766</v>
      </c>
      <c r="D788" s="214" t="s">
        <v>589</v>
      </c>
      <c r="E788" s="215">
        <v>90407</v>
      </c>
      <c r="F788" s="294" t="s">
        <v>1243</v>
      </c>
      <c r="G788" s="285" t="s">
        <v>2083</v>
      </c>
      <c r="H788" s="291">
        <v>4</v>
      </c>
      <c r="I788" s="270"/>
      <c r="J788" s="270"/>
      <c r="K788" s="257">
        <f>IF(H788="","",I788+J788)</f>
        <v>0</v>
      </c>
      <c r="L788" s="257">
        <f>IF(H788="","",H788*I788)</f>
        <v>0</v>
      </c>
      <c r="M788" s="257">
        <f>IF(H788="","",H788*J788)</f>
        <v>0</v>
      </c>
      <c r="N788" s="257">
        <f>IF(H788="","",H788*K788)</f>
        <v>0</v>
      </c>
      <c r="O788" s="258"/>
      <c r="P788" s="270" t="e">
        <f>IF(OR(E788="",G788=0),"",VLOOKUP(E788,#REF!,10,0)*H788)</f>
        <v>#REF!</v>
      </c>
      <c r="Q788" s="61"/>
      <c r="R788" s="63"/>
      <c r="S788" s="61"/>
    </row>
    <row r="789" spans="2:19" s="60" customFormat="1" ht="12" x14ac:dyDescent="0.2">
      <c r="B789" s="181"/>
      <c r="C789" s="180" t="s">
        <v>1867</v>
      </c>
      <c r="D789" s="214" t="s">
        <v>590</v>
      </c>
      <c r="E789" s="215">
        <v>83422</v>
      </c>
      <c r="F789" s="252" t="s">
        <v>1244</v>
      </c>
      <c r="G789" s="292" t="s">
        <v>2258</v>
      </c>
      <c r="H789" s="291">
        <v>24</v>
      </c>
      <c r="I789" s="270"/>
      <c r="J789" s="270"/>
      <c r="K789" s="271">
        <f>IF(H789="","",I789+J789)</f>
        <v>0</v>
      </c>
      <c r="L789" s="270">
        <f>IF(H789="","",H789*I789)</f>
        <v>0</v>
      </c>
      <c r="M789" s="270">
        <f>IF(H789="","",H789*J789)</f>
        <v>0</v>
      </c>
      <c r="N789" s="271">
        <f>IF(H789="","",H789*K789)</f>
        <v>0</v>
      </c>
      <c r="O789" s="270"/>
      <c r="P789" s="270" t="e">
        <f>IF(OR(E789="",G789=0),"",VLOOKUP(E789,#REF!,7,0)*H789)</f>
        <v>#REF!</v>
      </c>
      <c r="Q789" s="61"/>
      <c r="R789" s="63"/>
      <c r="S789" s="61"/>
    </row>
    <row r="790" spans="2:19" s="60" customFormat="1" ht="12" x14ac:dyDescent="0.2">
      <c r="B790" s="181"/>
      <c r="C790" s="180" t="s">
        <v>1867</v>
      </c>
      <c r="D790" s="214" t="s">
        <v>591</v>
      </c>
      <c r="E790" s="215">
        <v>83421</v>
      </c>
      <c r="F790" s="252" t="s">
        <v>1245</v>
      </c>
      <c r="G790" s="292" t="s">
        <v>2258</v>
      </c>
      <c r="H790" s="291">
        <v>6</v>
      </c>
      <c r="I790" s="270"/>
      <c r="J790" s="270"/>
      <c r="K790" s="271">
        <f>IF(H790="","",I790+J790)</f>
        <v>0</v>
      </c>
      <c r="L790" s="270">
        <f>IF(H790="","",H790*I790)</f>
        <v>0</v>
      </c>
      <c r="M790" s="270">
        <f>IF(H790="","",H790*J790)</f>
        <v>0</v>
      </c>
      <c r="N790" s="271">
        <f>IF(H790="","",H790*K790)</f>
        <v>0</v>
      </c>
      <c r="O790" s="270"/>
      <c r="P790" s="270" t="e">
        <f>IF(OR(E790="",G790=0),"",VLOOKUP(E790,#REF!,7,0)*H790)</f>
        <v>#REF!</v>
      </c>
      <c r="Q790" s="61"/>
      <c r="R790" s="63"/>
      <c r="S790" s="61"/>
    </row>
    <row r="791" spans="2:19" s="60" customFormat="1" ht="12" x14ac:dyDescent="0.2">
      <c r="B791" s="181"/>
      <c r="C791" s="180"/>
      <c r="D791" s="214" t="s">
        <v>592</v>
      </c>
      <c r="E791" s="215"/>
      <c r="F791" s="289" t="s">
        <v>1356</v>
      </c>
      <c r="G791" s="292"/>
      <c r="H791" s="291"/>
      <c r="I791" s="257"/>
      <c r="J791" s="257"/>
      <c r="K791" s="257"/>
      <c r="L791" s="257"/>
      <c r="M791" s="257"/>
      <c r="N791" s="257"/>
      <c r="O791" s="258"/>
      <c r="P791" s="258"/>
      <c r="Q791" s="61"/>
      <c r="R791" s="63"/>
      <c r="S791" s="61"/>
    </row>
    <row r="792" spans="2:19" s="60" customFormat="1" ht="12" x14ac:dyDescent="0.2">
      <c r="B792" s="181"/>
      <c r="C792" s="180" t="s">
        <v>1766</v>
      </c>
      <c r="D792" s="214" t="s">
        <v>593</v>
      </c>
      <c r="E792" s="215">
        <v>90425</v>
      </c>
      <c r="F792" s="252" t="s">
        <v>1352</v>
      </c>
      <c r="G792" s="292" t="s">
        <v>2254</v>
      </c>
      <c r="H792" s="291">
        <v>1</v>
      </c>
      <c r="I792" s="270"/>
      <c r="J792" s="270"/>
      <c r="K792" s="257">
        <f t="shared" ref="K792:K798" si="264">IF(H792="","",I792+J792)</f>
        <v>0</v>
      </c>
      <c r="L792" s="257">
        <f t="shared" ref="L792:L798" si="265">IF(H792="","",H792*I792)</f>
        <v>0</v>
      </c>
      <c r="M792" s="257">
        <f t="shared" ref="M792:M798" si="266">IF(H792="","",H792*J792)</f>
        <v>0</v>
      </c>
      <c r="N792" s="257">
        <f t="shared" ref="N792:N798" si="267">IF(H792="","",H792*K792)</f>
        <v>0</v>
      </c>
      <c r="O792" s="258"/>
      <c r="P792" s="270" t="e">
        <f>IF(OR(E792="",G792=0),"",VLOOKUP(E792,#REF!,10,0)*H792)</f>
        <v>#REF!</v>
      </c>
      <c r="Q792" s="61"/>
      <c r="R792" s="63"/>
      <c r="S792" s="61"/>
    </row>
    <row r="793" spans="2:19" s="60" customFormat="1" ht="12" x14ac:dyDescent="0.2">
      <c r="B793" s="181"/>
      <c r="C793" s="180" t="s">
        <v>1766</v>
      </c>
      <c r="D793" s="214" t="s">
        <v>594</v>
      </c>
      <c r="E793" s="215">
        <v>90434</v>
      </c>
      <c r="F793" s="297" t="s">
        <v>1287</v>
      </c>
      <c r="G793" s="292" t="s">
        <v>2254</v>
      </c>
      <c r="H793" s="291">
        <v>1</v>
      </c>
      <c r="I793" s="270"/>
      <c r="J793" s="270"/>
      <c r="K793" s="257">
        <f t="shared" si="264"/>
        <v>0</v>
      </c>
      <c r="L793" s="257">
        <f t="shared" si="265"/>
        <v>0</v>
      </c>
      <c r="M793" s="257">
        <f t="shared" si="266"/>
        <v>0</v>
      </c>
      <c r="N793" s="257">
        <f t="shared" si="267"/>
        <v>0</v>
      </c>
      <c r="O793" s="258"/>
      <c r="P793" s="270" t="e">
        <f>IF(OR(E793="",G793=0),"",VLOOKUP(E793,#REF!,10,0)*H793)</f>
        <v>#REF!</v>
      </c>
      <c r="Q793" s="61"/>
      <c r="R793" s="63"/>
      <c r="S793" s="61"/>
    </row>
    <row r="794" spans="2:19" s="60" customFormat="1" ht="12" x14ac:dyDescent="0.2">
      <c r="B794" s="181"/>
      <c r="C794" s="180" t="s">
        <v>1867</v>
      </c>
      <c r="D794" s="214" t="s">
        <v>595</v>
      </c>
      <c r="E794" s="215">
        <v>83566</v>
      </c>
      <c r="F794" s="297" t="s">
        <v>1661</v>
      </c>
      <c r="G794" s="292" t="s">
        <v>2254</v>
      </c>
      <c r="H794" s="291">
        <v>21</v>
      </c>
      <c r="I794" s="270"/>
      <c r="J794" s="270"/>
      <c r="K794" s="271">
        <f t="shared" si="264"/>
        <v>0</v>
      </c>
      <c r="L794" s="270">
        <f t="shared" si="265"/>
        <v>0</v>
      </c>
      <c r="M794" s="270">
        <f t="shared" si="266"/>
        <v>0</v>
      </c>
      <c r="N794" s="271">
        <f t="shared" si="267"/>
        <v>0</v>
      </c>
      <c r="O794" s="270"/>
      <c r="P794" s="270" t="e">
        <f>IF(OR(E794="",G794=0),"",VLOOKUP(E794,#REF!,7,0)*H794)</f>
        <v>#REF!</v>
      </c>
      <c r="Q794" s="61"/>
      <c r="R794" s="63"/>
      <c r="S794" s="61"/>
    </row>
    <row r="795" spans="2:19" s="60" customFormat="1" ht="24" x14ac:dyDescent="0.2">
      <c r="B795" s="181"/>
      <c r="C795" s="180" t="s">
        <v>1867</v>
      </c>
      <c r="D795" s="214" t="s">
        <v>596</v>
      </c>
      <c r="E795" s="215">
        <v>83387</v>
      </c>
      <c r="F795" s="240" t="s">
        <v>1627</v>
      </c>
      <c r="G795" s="292" t="s">
        <v>2254</v>
      </c>
      <c r="H795" s="291">
        <v>21</v>
      </c>
      <c r="I795" s="270"/>
      <c r="J795" s="270"/>
      <c r="K795" s="271">
        <f t="shared" si="264"/>
        <v>0</v>
      </c>
      <c r="L795" s="270">
        <f t="shared" si="265"/>
        <v>0</v>
      </c>
      <c r="M795" s="270">
        <f t="shared" si="266"/>
        <v>0</v>
      </c>
      <c r="N795" s="271">
        <f t="shared" si="267"/>
        <v>0</v>
      </c>
      <c r="O795" s="270"/>
      <c r="P795" s="270" t="e">
        <f>IF(OR(E795="",G795=0),"",VLOOKUP(E795,#REF!,7,0)*H795)</f>
        <v>#REF!</v>
      </c>
      <c r="Q795" s="61"/>
      <c r="R795" s="63"/>
      <c r="S795" s="61"/>
    </row>
    <row r="796" spans="2:19" s="60" customFormat="1" ht="12" x14ac:dyDescent="0.2">
      <c r="B796" s="181"/>
      <c r="C796" s="180" t="s">
        <v>1867</v>
      </c>
      <c r="D796" s="214" t="s">
        <v>597</v>
      </c>
      <c r="E796" s="215">
        <v>83417</v>
      </c>
      <c r="F796" s="252" t="s">
        <v>1353</v>
      </c>
      <c r="G796" s="292" t="s">
        <v>2258</v>
      </c>
      <c r="H796" s="291">
        <v>500</v>
      </c>
      <c r="I796" s="270"/>
      <c r="J796" s="270"/>
      <c r="K796" s="271">
        <f t="shared" si="264"/>
        <v>0</v>
      </c>
      <c r="L796" s="270">
        <f t="shared" si="265"/>
        <v>0</v>
      </c>
      <c r="M796" s="270">
        <f t="shared" si="266"/>
        <v>0</v>
      </c>
      <c r="N796" s="271">
        <f t="shared" si="267"/>
        <v>0</v>
      </c>
      <c r="O796" s="270"/>
      <c r="P796" s="270" t="e">
        <f>IF(OR(E796="",G796=0),"",VLOOKUP(E796,#REF!,7,0)*H796)</f>
        <v>#REF!</v>
      </c>
      <c r="Q796" s="61"/>
      <c r="R796" s="63"/>
      <c r="S796" s="61"/>
    </row>
    <row r="797" spans="2:19" s="60" customFormat="1" ht="24" x14ac:dyDescent="0.2">
      <c r="B797" s="181"/>
      <c r="C797" s="180" t="s">
        <v>1766</v>
      </c>
      <c r="D797" s="214" t="s">
        <v>598</v>
      </c>
      <c r="E797" s="215">
        <v>90146</v>
      </c>
      <c r="F797" s="240" t="s">
        <v>1631</v>
      </c>
      <c r="G797" s="293" t="s">
        <v>2258</v>
      </c>
      <c r="H797" s="282">
        <v>12</v>
      </c>
      <c r="I797" s="270"/>
      <c r="J797" s="270"/>
      <c r="K797" s="257">
        <f t="shared" si="264"/>
        <v>0</v>
      </c>
      <c r="L797" s="257">
        <f t="shared" si="265"/>
        <v>0</v>
      </c>
      <c r="M797" s="257">
        <f t="shared" si="266"/>
        <v>0</v>
      </c>
      <c r="N797" s="257">
        <f t="shared" si="267"/>
        <v>0</v>
      </c>
      <c r="O797" s="258"/>
      <c r="P797" s="270" t="e">
        <f>IF(OR(E797="",G797=0),"",VLOOKUP(E797,#REF!,10,0)*H797)</f>
        <v>#REF!</v>
      </c>
      <c r="Q797" s="61"/>
      <c r="R797" s="63"/>
      <c r="S797" s="61"/>
    </row>
    <row r="798" spans="2:19" s="60" customFormat="1" ht="12" x14ac:dyDescent="0.2">
      <c r="B798" s="181"/>
      <c r="C798" s="180" t="s">
        <v>1867</v>
      </c>
      <c r="D798" s="214" t="s">
        <v>599</v>
      </c>
      <c r="E798" s="215">
        <v>73613</v>
      </c>
      <c r="F798" s="252" t="s">
        <v>1354</v>
      </c>
      <c r="G798" s="293" t="s">
        <v>2258</v>
      </c>
      <c r="H798" s="291">
        <v>100</v>
      </c>
      <c r="I798" s="270"/>
      <c r="J798" s="270"/>
      <c r="K798" s="271">
        <f t="shared" si="264"/>
        <v>0</v>
      </c>
      <c r="L798" s="270">
        <f t="shared" si="265"/>
        <v>0</v>
      </c>
      <c r="M798" s="270">
        <f t="shared" si="266"/>
        <v>0</v>
      </c>
      <c r="N798" s="271">
        <f t="shared" si="267"/>
        <v>0</v>
      </c>
      <c r="O798" s="270"/>
      <c r="P798" s="270" t="e">
        <f>IF(OR(E798="",G798=0),"",VLOOKUP(E798,#REF!,7,0)*H798)</f>
        <v>#REF!</v>
      </c>
      <c r="Q798" s="61"/>
      <c r="R798" s="63"/>
      <c r="S798" s="61"/>
    </row>
    <row r="799" spans="2:19" s="60" customFormat="1" ht="12" x14ac:dyDescent="0.2">
      <c r="B799" s="181"/>
      <c r="C799" s="180"/>
      <c r="D799" s="214" t="s">
        <v>600</v>
      </c>
      <c r="E799" s="215"/>
      <c r="F799" s="289" t="s">
        <v>1357</v>
      </c>
      <c r="G799" s="292"/>
      <c r="H799" s="291"/>
      <c r="I799" s="257"/>
      <c r="J799" s="257"/>
      <c r="K799" s="257"/>
      <c r="L799" s="257"/>
      <c r="M799" s="257"/>
      <c r="N799" s="257"/>
      <c r="O799" s="258"/>
      <c r="P799" s="258"/>
      <c r="Q799" s="61"/>
      <c r="R799" s="63"/>
      <c r="S799" s="61"/>
    </row>
    <row r="800" spans="2:19" s="60" customFormat="1" ht="12" x14ac:dyDescent="0.2">
      <c r="B800" s="181"/>
      <c r="C800" s="180" t="s">
        <v>1867</v>
      </c>
      <c r="D800" s="214" t="s">
        <v>601</v>
      </c>
      <c r="E800" s="215">
        <v>55866</v>
      </c>
      <c r="F800" s="294" t="s">
        <v>1350</v>
      </c>
      <c r="G800" s="293" t="s">
        <v>2258</v>
      </c>
      <c r="H800" s="291">
        <v>6</v>
      </c>
      <c r="I800" s="270"/>
      <c r="J800" s="270"/>
      <c r="K800" s="271">
        <f>IF(H800="","",I800+J800)</f>
        <v>0</v>
      </c>
      <c r="L800" s="270">
        <f>IF(H800="","",H800*I800)</f>
        <v>0</v>
      </c>
      <c r="M800" s="270">
        <f>IF(H800="","",H800*J800)</f>
        <v>0</v>
      </c>
      <c r="N800" s="271">
        <f>IF(H800="","",H800*K800)</f>
        <v>0</v>
      </c>
      <c r="O800" s="270"/>
      <c r="P800" s="270" t="e">
        <f>IF(OR(E800="",G800=0),"",VLOOKUP(E800,#REF!,7,0)*H800)</f>
        <v>#REF!</v>
      </c>
      <c r="Q800" s="61"/>
      <c r="R800" s="63"/>
      <c r="S800" s="61"/>
    </row>
    <row r="801" spans="2:19" s="60" customFormat="1" ht="12" x14ac:dyDescent="0.2">
      <c r="B801" s="181"/>
      <c r="C801" s="180" t="s">
        <v>1766</v>
      </c>
      <c r="D801" s="214" t="s">
        <v>602</v>
      </c>
      <c r="E801" s="215">
        <v>90452</v>
      </c>
      <c r="F801" s="280" t="s">
        <v>10</v>
      </c>
      <c r="G801" s="292" t="s">
        <v>2254</v>
      </c>
      <c r="H801" s="291">
        <v>4</v>
      </c>
      <c r="I801" s="270"/>
      <c r="J801" s="270"/>
      <c r="K801" s="257">
        <f>IF(H801="","",I801+J801)</f>
        <v>0</v>
      </c>
      <c r="L801" s="257">
        <f>IF(H801="","",H801*I801)</f>
        <v>0</v>
      </c>
      <c r="M801" s="257">
        <f>IF(H801="","",H801*J801)</f>
        <v>0</v>
      </c>
      <c r="N801" s="257">
        <f>IF(H801="","",H801*K801)</f>
        <v>0</v>
      </c>
      <c r="O801" s="258"/>
      <c r="P801" s="270" t="e">
        <f>IF(OR(E801="",G801=0),"",VLOOKUP(E801,#REF!,10,0)*H801)</f>
        <v>#REF!</v>
      </c>
      <c r="Q801" s="61"/>
      <c r="R801" s="63"/>
      <c r="S801" s="61"/>
    </row>
    <row r="802" spans="2:19" s="60" customFormat="1" ht="12" x14ac:dyDescent="0.2">
      <c r="B802" s="181"/>
      <c r="C802" s="180" t="s">
        <v>1766</v>
      </c>
      <c r="D802" s="214" t="s">
        <v>603</v>
      </c>
      <c r="E802" s="215">
        <v>90407</v>
      </c>
      <c r="F802" s="294" t="s">
        <v>1243</v>
      </c>
      <c r="G802" s="285" t="s">
        <v>2083</v>
      </c>
      <c r="H802" s="291">
        <v>4</v>
      </c>
      <c r="I802" s="270"/>
      <c r="J802" s="270"/>
      <c r="K802" s="257">
        <f>IF(H802="","",I802+J802)</f>
        <v>0</v>
      </c>
      <c r="L802" s="257">
        <f>IF(H802="","",H802*I802)</f>
        <v>0</v>
      </c>
      <c r="M802" s="257">
        <f>IF(H802="","",H802*J802)</f>
        <v>0</v>
      </c>
      <c r="N802" s="257">
        <f>IF(H802="","",H802*K802)</f>
        <v>0</v>
      </c>
      <c r="O802" s="258"/>
      <c r="P802" s="270" t="e">
        <f>IF(OR(E802="",G802=0),"",VLOOKUP(E802,#REF!,10,0)*H802)</f>
        <v>#REF!</v>
      </c>
      <c r="Q802" s="61"/>
      <c r="R802" s="63"/>
      <c r="S802" s="61"/>
    </row>
    <row r="803" spans="2:19" s="60" customFormat="1" ht="12" x14ac:dyDescent="0.2">
      <c r="B803" s="181"/>
      <c r="C803" s="180" t="s">
        <v>1867</v>
      </c>
      <c r="D803" s="214" t="s">
        <v>604</v>
      </c>
      <c r="E803" s="215">
        <v>83422</v>
      </c>
      <c r="F803" s="252" t="s">
        <v>1244</v>
      </c>
      <c r="G803" s="292" t="s">
        <v>2258</v>
      </c>
      <c r="H803" s="291">
        <v>24</v>
      </c>
      <c r="I803" s="270"/>
      <c r="J803" s="270"/>
      <c r="K803" s="271">
        <f>IF(H803="","",I803+J803)</f>
        <v>0</v>
      </c>
      <c r="L803" s="270">
        <f>IF(H803="","",H803*I803)</f>
        <v>0</v>
      </c>
      <c r="M803" s="270">
        <f>IF(H803="","",H803*J803)</f>
        <v>0</v>
      </c>
      <c r="N803" s="271">
        <f>IF(H803="","",H803*K803)</f>
        <v>0</v>
      </c>
      <c r="O803" s="270"/>
      <c r="P803" s="270" t="e">
        <f>IF(OR(E803="",G803=0),"",VLOOKUP(E803,#REF!,7,0)*H803)</f>
        <v>#REF!</v>
      </c>
      <c r="Q803" s="61"/>
      <c r="R803" s="63"/>
      <c r="S803" s="61"/>
    </row>
    <row r="804" spans="2:19" s="60" customFormat="1" ht="12" x14ac:dyDescent="0.2">
      <c r="B804" s="181"/>
      <c r="C804" s="180" t="s">
        <v>1867</v>
      </c>
      <c r="D804" s="214" t="s">
        <v>605</v>
      </c>
      <c r="E804" s="215">
        <v>83421</v>
      </c>
      <c r="F804" s="252" t="s">
        <v>1245</v>
      </c>
      <c r="G804" s="292" t="s">
        <v>2258</v>
      </c>
      <c r="H804" s="291">
        <v>6</v>
      </c>
      <c r="I804" s="270"/>
      <c r="J804" s="270"/>
      <c r="K804" s="271">
        <f>IF(H804="","",I804+J804)</f>
        <v>0</v>
      </c>
      <c r="L804" s="270">
        <f>IF(H804="","",H804*I804)</f>
        <v>0</v>
      </c>
      <c r="M804" s="270">
        <f>IF(H804="","",H804*J804)</f>
        <v>0</v>
      </c>
      <c r="N804" s="271">
        <f>IF(H804="","",H804*K804)</f>
        <v>0</v>
      </c>
      <c r="O804" s="270"/>
      <c r="P804" s="270" t="e">
        <f>IF(OR(E804="",G804=0),"",VLOOKUP(E804,#REF!,7,0)*H804)</f>
        <v>#REF!</v>
      </c>
      <c r="Q804" s="61"/>
      <c r="R804" s="63"/>
      <c r="S804" s="61"/>
    </row>
    <row r="805" spans="2:19" s="60" customFormat="1" ht="12" x14ac:dyDescent="0.2">
      <c r="B805" s="181"/>
      <c r="C805" s="180"/>
      <c r="D805" s="214" t="s">
        <v>606</v>
      </c>
      <c r="E805" s="215"/>
      <c r="F805" s="289" t="s">
        <v>1358</v>
      </c>
      <c r="G805" s="292"/>
      <c r="H805" s="291"/>
      <c r="I805" s="257"/>
      <c r="J805" s="257"/>
      <c r="K805" s="257"/>
      <c r="L805" s="257"/>
      <c r="M805" s="257"/>
      <c r="N805" s="257"/>
      <c r="O805" s="258"/>
      <c r="P805" s="258"/>
      <c r="Q805" s="61"/>
      <c r="R805" s="63"/>
      <c r="S805" s="61"/>
    </row>
    <row r="806" spans="2:19" s="60" customFormat="1" ht="12" x14ac:dyDescent="0.2">
      <c r="B806" s="181"/>
      <c r="C806" s="180" t="s">
        <v>1766</v>
      </c>
      <c r="D806" s="214" t="s">
        <v>607</v>
      </c>
      <c r="E806" s="215">
        <v>90425</v>
      </c>
      <c r="F806" s="252" t="s">
        <v>1352</v>
      </c>
      <c r="G806" s="292" t="s">
        <v>2254</v>
      </c>
      <c r="H806" s="291">
        <v>1</v>
      </c>
      <c r="I806" s="270"/>
      <c r="J806" s="270"/>
      <c r="K806" s="257">
        <f t="shared" ref="K806:K812" si="268">IF(H806="","",I806+J806)</f>
        <v>0</v>
      </c>
      <c r="L806" s="257">
        <f t="shared" ref="L806:L812" si="269">IF(H806="","",H806*I806)</f>
        <v>0</v>
      </c>
      <c r="M806" s="257">
        <f t="shared" ref="M806:M812" si="270">IF(H806="","",H806*J806)</f>
        <v>0</v>
      </c>
      <c r="N806" s="257">
        <f t="shared" ref="N806:N812" si="271">IF(H806="","",H806*K806)</f>
        <v>0</v>
      </c>
      <c r="O806" s="258"/>
      <c r="P806" s="270" t="e">
        <f>IF(OR(E806="",G806=0),"",VLOOKUP(E806,#REF!,10,0)*H806)</f>
        <v>#REF!</v>
      </c>
      <c r="Q806" s="61"/>
      <c r="R806" s="63"/>
      <c r="S806" s="61"/>
    </row>
    <row r="807" spans="2:19" s="60" customFormat="1" ht="12" x14ac:dyDescent="0.2">
      <c r="B807" s="181"/>
      <c r="C807" s="180" t="s">
        <v>1766</v>
      </c>
      <c r="D807" s="214" t="s">
        <v>608</v>
      </c>
      <c r="E807" s="215">
        <v>90434</v>
      </c>
      <c r="F807" s="297" t="s">
        <v>1287</v>
      </c>
      <c r="G807" s="292" t="s">
        <v>2254</v>
      </c>
      <c r="H807" s="291">
        <v>1</v>
      </c>
      <c r="I807" s="270"/>
      <c r="J807" s="270"/>
      <c r="K807" s="257">
        <f t="shared" si="268"/>
        <v>0</v>
      </c>
      <c r="L807" s="257">
        <f t="shared" si="269"/>
        <v>0</v>
      </c>
      <c r="M807" s="257">
        <f t="shared" si="270"/>
        <v>0</v>
      </c>
      <c r="N807" s="257">
        <f t="shared" si="271"/>
        <v>0</v>
      </c>
      <c r="O807" s="258"/>
      <c r="P807" s="270" t="e">
        <f>IF(OR(E807="",G807=0),"",VLOOKUP(E807,#REF!,10,0)*H807)</f>
        <v>#REF!</v>
      </c>
      <c r="Q807" s="61"/>
      <c r="R807" s="63"/>
      <c r="S807" s="61"/>
    </row>
    <row r="808" spans="2:19" s="60" customFormat="1" ht="12" x14ac:dyDescent="0.2">
      <c r="B808" s="181"/>
      <c r="C808" s="180" t="s">
        <v>1867</v>
      </c>
      <c r="D808" s="214" t="s">
        <v>609</v>
      </c>
      <c r="E808" s="215">
        <v>83566</v>
      </c>
      <c r="F808" s="297" t="s">
        <v>1661</v>
      </c>
      <c r="G808" s="292" t="s">
        <v>2254</v>
      </c>
      <c r="H808" s="291">
        <v>21</v>
      </c>
      <c r="I808" s="270"/>
      <c r="J808" s="270"/>
      <c r="K808" s="271">
        <f t="shared" si="268"/>
        <v>0</v>
      </c>
      <c r="L808" s="270">
        <f t="shared" si="269"/>
        <v>0</v>
      </c>
      <c r="M808" s="270">
        <f t="shared" si="270"/>
        <v>0</v>
      </c>
      <c r="N808" s="271">
        <f t="shared" si="271"/>
        <v>0</v>
      </c>
      <c r="O808" s="270"/>
      <c r="P808" s="270" t="e">
        <f>IF(OR(E808="",G808=0),"",VLOOKUP(E808,#REF!,7,0)*H808)</f>
        <v>#REF!</v>
      </c>
      <c r="Q808" s="61"/>
      <c r="R808" s="63"/>
      <c r="S808" s="61"/>
    </row>
    <row r="809" spans="2:19" s="60" customFormat="1" ht="24" x14ac:dyDescent="0.2">
      <c r="B809" s="181"/>
      <c r="C809" s="180" t="s">
        <v>1867</v>
      </c>
      <c r="D809" s="214" t="s">
        <v>610</v>
      </c>
      <c r="E809" s="215">
        <v>83387</v>
      </c>
      <c r="F809" s="240" t="s">
        <v>1627</v>
      </c>
      <c r="G809" s="292" t="s">
        <v>2254</v>
      </c>
      <c r="H809" s="291">
        <v>21</v>
      </c>
      <c r="I809" s="270"/>
      <c r="J809" s="270"/>
      <c r="K809" s="271">
        <f t="shared" si="268"/>
        <v>0</v>
      </c>
      <c r="L809" s="270">
        <f t="shared" si="269"/>
        <v>0</v>
      </c>
      <c r="M809" s="270">
        <f t="shared" si="270"/>
        <v>0</v>
      </c>
      <c r="N809" s="271">
        <f t="shared" si="271"/>
        <v>0</v>
      </c>
      <c r="O809" s="270"/>
      <c r="P809" s="270" t="e">
        <f>IF(OR(E809="",G809=0),"",VLOOKUP(E809,#REF!,7,0)*H809)</f>
        <v>#REF!</v>
      </c>
      <c r="Q809" s="61"/>
      <c r="R809" s="63"/>
      <c r="S809" s="61"/>
    </row>
    <row r="810" spans="2:19" s="60" customFormat="1" ht="12" x14ac:dyDescent="0.2">
      <c r="B810" s="181"/>
      <c r="C810" s="180" t="s">
        <v>1867</v>
      </c>
      <c r="D810" s="214" t="s">
        <v>611</v>
      </c>
      <c r="E810" s="215">
        <v>83417</v>
      </c>
      <c r="F810" s="252" t="s">
        <v>1353</v>
      </c>
      <c r="G810" s="292" t="s">
        <v>2258</v>
      </c>
      <c r="H810" s="291">
        <v>500</v>
      </c>
      <c r="I810" s="270"/>
      <c r="J810" s="270"/>
      <c r="K810" s="271">
        <f t="shared" si="268"/>
        <v>0</v>
      </c>
      <c r="L810" s="270">
        <f t="shared" si="269"/>
        <v>0</v>
      </c>
      <c r="M810" s="270">
        <f t="shared" si="270"/>
        <v>0</v>
      </c>
      <c r="N810" s="271">
        <f t="shared" si="271"/>
        <v>0</v>
      </c>
      <c r="O810" s="270"/>
      <c r="P810" s="270" t="e">
        <f>IF(OR(E810="",G810=0),"",VLOOKUP(E810,#REF!,7,0)*H810)</f>
        <v>#REF!</v>
      </c>
      <c r="Q810" s="61"/>
      <c r="R810" s="63"/>
      <c r="S810" s="61"/>
    </row>
    <row r="811" spans="2:19" s="60" customFormat="1" ht="24" x14ac:dyDescent="0.2">
      <c r="B811" s="181"/>
      <c r="C811" s="180" t="s">
        <v>1766</v>
      </c>
      <c r="D811" s="214" t="s">
        <v>612</v>
      </c>
      <c r="E811" s="215">
        <v>90146</v>
      </c>
      <c r="F811" s="240" t="s">
        <v>1631</v>
      </c>
      <c r="G811" s="293" t="s">
        <v>2258</v>
      </c>
      <c r="H811" s="282">
        <v>12</v>
      </c>
      <c r="I811" s="270"/>
      <c r="J811" s="270"/>
      <c r="K811" s="257">
        <f t="shared" si="268"/>
        <v>0</v>
      </c>
      <c r="L811" s="257">
        <f t="shared" si="269"/>
        <v>0</v>
      </c>
      <c r="M811" s="257">
        <f t="shared" si="270"/>
        <v>0</v>
      </c>
      <c r="N811" s="257">
        <f t="shared" si="271"/>
        <v>0</v>
      </c>
      <c r="O811" s="258"/>
      <c r="P811" s="270" t="e">
        <f>IF(OR(E811="",G811=0),"",VLOOKUP(E811,#REF!,10,0)*H811)</f>
        <v>#REF!</v>
      </c>
      <c r="Q811" s="61"/>
      <c r="R811" s="63"/>
      <c r="S811" s="61"/>
    </row>
    <row r="812" spans="2:19" s="60" customFormat="1" ht="12" x14ac:dyDescent="0.2">
      <c r="B812" s="181"/>
      <c r="C812" s="180" t="s">
        <v>1867</v>
      </c>
      <c r="D812" s="214" t="s">
        <v>613</v>
      </c>
      <c r="E812" s="215">
        <v>73613</v>
      </c>
      <c r="F812" s="252" t="s">
        <v>1354</v>
      </c>
      <c r="G812" s="293" t="s">
        <v>2258</v>
      </c>
      <c r="H812" s="291">
        <v>100</v>
      </c>
      <c r="I812" s="270"/>
      <c r="J812" s="270"/>
      <c r="K812" s="271">
        <f t="shared" si="268"/>
        <v>0</v>
      </c>
      <c r="L812" s="270">
        <f t="shared" si="269"/>
        <v>0</v>
      </c>
      <c r="M812" s="270">
        <f t="shared" si="270"/>
        <v>0</v>
      </c>
      <c r="N812" s="271">
        <f t="shared" si="271"/>
        <v>0</v>
      </c>
      <c r="O812" s="270"/>
      <c r="P812" s="270" t="e">
        <f>IF(OR(E812="",G812=0),"",VLOOKUP(E812,#REF!,7,0)*H812)</f>
        <v>#REF!</v>
      </c>
      <c r="Q812" s="61"/>
      <c r="R812" s="63"/>
      <c r="S812" s="61"/>
    </row>
    <row r="813" spans="2:19" s="60" customFormat="1" ht="12" x14ac:dyDescent="0.2">
      <c r="B813" s="181"/>
      <c r="C813" s="180"/>
      <c r="D813" s="214" t="s">
        <v>614</v>
      </c>
      <c r="E813" s="215"/>
      <c r="F813" s="289" t="s">
        <v>1359</v>
      </c>
      <c r="G813" s="292"/>
      <c r="H813" s="291"/>
      <c r="I813" s="257"/>
      <c r="J813" s="257"/>
      <c r="K813" s="257"/>
      <c r="L813" s="257"/>
      <c r="M813" s="257"/>
      <c r="N813" s="257"/>
      <c r="O813" s="258"/>
      <c r="P813" s="258"/>
      <c r="Q813" s="61"/>
      <c r="R813" s="63"/>
      <c r="S813" s="61"/>
    </row>
    <row r="814" spans="2:19" s="60" customFormat="1" ht="12" x14ac:dyDescent="0.2">
      <c r="B814" s="181"/>
      <c r="C814" s="180" t="s">
        <v>1867</v>
      </c>
      <c r="D814" s="214" t="s">
        <v>615</v>
      </c>
      <c r="E814" s="215">
        <v>55866</v>
      </c>
      <c r="F814" s="294" t="s">
        <v>1350</v>
      </c>
      <c r="G814" s="293" t="s">
        <v>2258</v>
      </c>
      <c r="H814" s="291">
        <v>6</v>
      </c>
      <c r="I814" s="270"/>
      <c r="J814" s="270"/>
      <c r="K814" s="271">
        <f>IF(H814="","",I814+J814)</f>
        <v>0</v>
      </c>
      <c r="L814" s="270">
        <f>IF(H814="","",H814*I814)</f>
        <v>0</v>
      </c>
      <c r="M814" s="270">
        <f>IF(H814="","",H814*J814)</f>
        <v>0</v>
      </c>
      <c r="N814" s="271">
        <f>IF(H814="","",H814*K814)</f>
        <v>0</v>
      </c>
      <c r="O814" s="270"/>
      <c r="P814" s="270" t="e">
        <f>IF(OR(E814="",G814=0),"",VLOOKUP(E814,#REF!,7,0)*H814)</f>
        <v>#REF!</v>
      </c>
      <c r="Q814" s="61"/>
      <c r="R814" s="63"/>
      <c r="S814" s="61"/>
    </row>
    <row r="815" spans="2:19" s="60" customFormat="1" ht="12" x14ac:dyDescent="0.2">
      <c r="B815" s="181"/>
      <c r="C815" s="180" t="s">
        <v>1766</v>
      </c>
      <c r="D815" s="214" t="s">
        <v>616</v>
      </c>
      <c r="E815" s="215">
        <v>90452</v>
      </c>
      <c r="F815" s="280" t="s">
        <v>10</v>
      </c>
      <c r="G815" s="292" t="s">
        <v>2254</v>
      </c>
      <c r="H815" s="291">
        <v>4</v>
      </c>
      <c r="I815" s="270"/>
      <c r="J815" s="270"/>
      <c r="K815" s="257">
        <f>IF(H815="","",I815+J815)</f>
        <v>0</v>
      </c>
      <c r="L815" s="257">
        <f>IF(H815="","",H815*I815)</f>
        <v>0</v>
      </c>
      <c r="M815" s="257">
        <f>IF(H815="","",H815*J815)</f>
        <v>0</v>
      </c>
      <c r="N815" s="257">
        <f>IF(H815="","",H815*K815)</f>
        <v>0</v>
      </c>
      <c r="O815" s="258"/>
      <c r="P815" s="270" t="e">
        <f>IF(OR(E815="",G815=0),"",VLOOKUP(E815,#REF!,10,0)*H815)</f>
        <v>#REF!</v>
      </c>
      <c r="Q815" s="61"/>
      <c r="R815" s="63"/>
      <c r="S815" s="61"/>
    </row>
    <row r="816" spans="2:19" s="60" customFormat="1" ht="12" x14ac:dyDescent="0.2">
      <c r="B816" s="181"/>
      <c r="C816" s="180" t="s">
        <v>1766</v>
      </c>
      <c r="D816" s="214" t="s">
        <v>617</v>
      </c>
      <c r="E816" s="215">
        <v>90407</v>
      </c>
      <c r="F816" s="294" t="s">
        <v>1243</v>
      </c>
      <c r="G816" s="285" t="s">
        <v>2083</v>
      </c>
      <c r="H816" s="291">
        <v>4</v>
      </c>
      <c r="I816" s="270"/>
      <c r="J816" s="270"/>
      <c r="K816" s="257">
        <f>IF(H816="","",I816+J816)</f>
        <v>0</v>
      </c>
      <c r="L816" s="257">
        <f>IF(H816="","",H816*I816)</f>
        <v>0</v>
      </c>
      <c r="M816" s="257">
        <f>IF(H816="","",H816*J816)</f>
        <v>0</v>
      </c>
      <c r="N816" s="257">
        <f>IF(H816="","",H816*K816)</f>
        <v>0</v>
      </c>
      <c r="O816" s="258"/>
      <c r="P816" s="270" t="e">
        <f>IF(OR(E816="",G816=0),"",VLOOKUP(E816,#REF!,10,0)*H816)</f>
        <v>#REF!</v>
      </c>
      <c r="Q816" s="61"/>
      <c r="R816" s="63"/>
      <c r="S816" s="61"/>
    </row>
    <row r="817" spans="2:19" s="60" customFormat="1" ht="12" x14ac:dyDescent="0.2">
      <c r="B817" s="181"/>
      <c r="C817" s="180" t="s">
        <v>1867</v>
      </c>
      <c r="D817" s="214" t="s">
        <v>618</v>
      </c>
      <c r="E817" s="215">
        <v>83422</v>
      </c>
      <c r="F817" s="252" t="s">
        <v>1244</v>
      </c>
      <c r="G817" s="292" t="s">
        <v>2258</v>
      </c>
      <c r="H817" s="291">
        <v>24</v>
      </c>
      <c r="I817" s="270"/>
      <c r="J817" s="270"/>
      <c r="K817" s="271">
        <f>IF(H817="","",I817+J817)</f>
        <v>0</v>
      </c>
      <c r="L817" s="270">
        <f>IF(H817="","",H817*I817)</f>
        <v>0</v>
      </c>
      <c r="M817" s="270">
        <f>IF(H817="","",H817*J817)</f>
        <v>0</v>
      </c>
      <c r="N817" s="271">
        <f>IF(H817="","",H817*K817)</f>
        <v>0</v>
      </c>
      <c r="O817" s="270"/>
      <c r="P817" s="270" t="e">
        <f>IF(OR(E817="",G817=0),"",VLOOKUP(E817,#REF!,7,0)*H817)</f>
        <v>#REF!</v>
      </c>
      <c r="Q817" s="61"/>
      <c r="R817" s="63"/>
      <c r="S817" s="61"/>
    </row>
    <row r="818" spans="2:19" s="60" customFormat="1" ht="12" x14ac:dyDescent="0.2">
      <c r="B818" s="181"/>
      <c r="C818" s="180" t="s">
        <v>1867</v>
      </c>
      <c r="D818" s="214" t="s">
        <v>619</v>
      </c>
      <c r="E818" s="215">
        <v>83421</v>
      </c>
      <c r="F818" s="252" t="s">
        <v>1245</v>
      </c>
      <c r="G818" s="292" t="s">
        <v>2258</v>
      </c>
      <c r="H818" s="291">
        <v>6</v>
      </c>
      <c r="I818" s="270"/>
      <c r="J818" s="270"/>
      <c r="K818" s="271">
        <f>IF(H818="","",I818+J818)</f>
        <v>0</v>
      </c>
      <c r="L818" s="270">
        <f>IF(H818="","",H818*I818)</f>
        <v>0</v>
      </c>
      <c r="M818" s="270">
        <f>IF(H818="","",H818*J818)</f>
        <v>0</v>
      </c>
      <c r="N818" s="271">
        <f>IF(H818="","",H818*K818)</f>
        <v>0</v>
      </c>
      <c r="O818" s="270"/>
      <c r="P818" s="270" t="e">
        <f>IF(OR(E818="",G818=0),"",VLOOKUP(E818,#REF!,7,0)*H818)</f>
        <v>#REF!</v>
      </c>
      <c r="Q818" s="61"/>
      <c r="R818" s="63"/>
      <c r="S818" s="61"/>
    </row>
    <row r="819" spans="2:19" s="60" customFormat="1" ht="12" x14ac:dyDescent="0.2">
      <c r="B819" s="181"/>
      <c r="C819" s="180"/>
      <c r="D819" s="214" t="s">
        <v>620</v>
      </c>
      <c r="E819" s="215"/>
      <c r="F819" s="289" t="s">
        <v>1360</v>
      </c>
      <c r="G819" s="292"/>
      <c r="H819" s="291"/>
      <c r="I819" s="257"/>
      <c r="J819" s="257"/>
      <c r="K819" s="257"/>
      <c r="L819" s="257"/>
      <c r="M819" s="257"/>
      <c r="N819" s="257"/>
      <c r="O819" s="258"/>
      <c r="P819" s="258"/>
      <c r="Q819" s="61"/>
      <c r="R819" s="63"/>
      <c r="S819" s="61"/>
    </row>
    <row r="820" spans="2:19" s="60" customFormat="1" ht="12" x14ac:dyDescent="0.2">
      <c r="B820" s="181"/>
      <c r="C820" s="180" t="s">
        <v>1867</v>
      </c>
      <c r="D820" s="214" t="s">
        <v>621</v>
      </c>
      <c r="E820" s="215">
        <v>83566</v>
      </c>
      <c r="F820" s="297" t="s">
        <v>1661</v>
      </c>
      <c r="G820" s="292" t="s">
        <v>2254</v>
      </c>
      <c r="H820" s="291">
        <v>20</v>
      </c>
      <c r="I820" s="270"/>
      <c r="J820" s="270"/>
      <c r="K820" s="271">
        <f>IF(H820="","",I820+J820)</f>
        <v>0</v>
      </c>
      <c r="L820" s="270">
        <f>IF(H820="","",H820*I820)</f>
        <v>0</v>
      </c>
      <c r="M820" s="270">
        <f>IF(H820="","",H820*J820)</f>
        <v>0</v>
      </c>
      <c r="N820" s="271">
        <f>IF(H820="","",H820*K820)</f>
        <v>0</v>
      </c>
      <c r="O820" s="270"/>
      <c r="P820" s="270" t="e">
        <f>IF(OR(E820="",G820=0),"",VLOOKUP(E820,#REF!,7,0)*H820)</f>
        <v>#REF!</v>
      </c>
      <c r="Q820" s="61"/>
      <c r="R820" s="63"/>
      <c r="S820" s="61"/>
    </row>
    <row r="821" spans="2:19" s="60" customFormat="1" ht="24" x14ac:dyDescent="0.2">
      <c r="B821" s="181"/>
      <c r="C821" s="180" t="s">
        <v>1867</v>
      </c>
      <c r="D821" s="214" t="s">
        <v>622</v>
      </c>
      <c r="E821" s="215">
        <v>83387</v>
      </c>
      <c r="F821" s="240" t="s">
        <v>1627</v>
      </c>
      <c r="G821" s="292" t="s">
        <v>2254</v>
      </c>
      <c r="H821" s="291">
        <v>20</v>
      </c>
      <c r="I821" s="270"/>
      <c r="J821" s="270"/>
      <c r="K821" s="271">
        <f>IF(H821="","",I821+J821)</f>
        <v>0</v>
      </c>
      <c r="L821" s="270">
        <f>IF(H821="","",H821*I821)</f>
        <v>0</v>
      </c>
      <c r="M821" s="270">
        <f>IF(H821="","",H821*J821)</f>
        <v>0</v>
      </c>
      <c r="N821" s="271">
        <f>IF(H821="","",H821*K821)</f>
        <v>0</v>
      </c>
      <c r="O821" s="270"/>
      <c r="P821" s="270" t="e">
        <f>IF(OR(E821="",G821=0),"",VLOOKUP(E821,#REF!,7,0)*H821)</f>
        <v>#REF!</v>
      </c>
      <c r="Q821" s="61"/>
      <c r="R821" s="63"/>
      <c r="S821" s="61"/>
    </row>
    <row r="822" spans="2:19" s="60" customFormat="1" ht="12" x14ac:dyDescent="0.2">
      <c r="B822" s="181"/>
      <c r="C822" s="180" t="s">
        <v>1867</v>
      </c>
      <c r="D822" s="214" t="s">
        <v>623</v>
      </c>
      <c r="E822" s="215">
        <v>83417</v>
      </c>
      <c r="F822" s="252" t="s">
        <v>1353</v>
      </c>
      <c r="G822" s="292" t="s">
        <v>2258</v>
      </c>
      <c r="H822" s="291">
        <v>600</v>
      </c>
      <c r="I822" s="270"/>
      <c r="J822" s="270"/>
      <c r="K822" s="271">
        <f>IF(H822="","",I822+J822)</f>
        <v>0</v>
      </c>
      <c r="L822" s="270">
        <f>IF(H822="","",H822*I822)</f>
        <v>0</v>
      </c>
      <c r="M822" s="270">
        <f>IF(H822="","",H822*J822)</f>
        <v>0</v>
      </c>
      <c r="N822" s="271">
        <f>IF(H822="","",H822*K822)</f>
        <v>0</v>
      </c>
      <c r="O822" s="270"/>
      <c r="P822" s="270" t="e">
        <f>IF(OR(E822="",G822=0),"",VLOOKUP(E822,#REF!,7,0)*H822)</f>
        <v>#REF!</v>
      </c>
      <c r="Q822" s="61"/>
      <c r="R822" s="63"/>
      <c r="S822" s="61"/>
    </row>
    <row r="823" spans="2:19" s="60" customFormat="1" ht="24" x14ac:dyDescent="0.2">
      <c r="B823" s="181"/>
      <c r="C823" s="180" t="s">
        <v>1766</v>
      </c>
      <c r="D823" s="214" t="s">
        <v>624</v>
      </c>
      <c r="E823" s="215">
        <v>90146</v>
      </c>
      <c r="F823" s="240" t="s">
        <v>1631</v>
      </c>
      <c r="G823" s="293" t="s">
        <v>2258</v>
      </c>
      <c r="H823" s="282">
        <v>18</v>
      </c>
      <c r="I823" s="270"/>
      <c r="J823" s="270"/>
      <c r="K823" s="257">
        <f>IF(H823="","",I823+J823)</f>
        <v>0</v>
      </c>
      <c r="L823" s="257">
        <f>IF(H823="","",H823*I823)</f>
        <v>0</v>
      </c>
      <c r="M823" s="257">
        <f>IF(H823="","",H823*J823)</f>
        <v>0</v>
      </c>
      <c r="N823" s="257">
        <f>IF(H823="","",H823*K823)</f>
        <v>0</v>
      </c>
      <c r="O823" s="258"/>
      <c r="P823" s="270" t="e">
        <f>IF(OR(E823="",G823=0),"",VLOOKUP(E823,#REF!,10,0)*H823)</f>
        <v>#REF!</v>
      </c>
      <c r="Q823" s="61"/>
      <c r="R823" s="63"/>
      <c r="S823" s="61"/>
    </row>
    <row r="824" spans="2:19" s="60" customFormat="1" ht="12" x14ac:dyDescent="0.2">
      <c r="B824" s="181"/>
      <c r="C824" s="180" t="s">
        <v>1867</v>
      </c>
      <c r="D824" s="214" t="s">
        <v>625</v>
      </c>
      <c r="E824" s="215">
        <v>73613</v>
      </c>
      <c r="F824" s="252" t="s">
        <v>1354</v>
      </c>
      <c r="G824" s="293" t="s">
        <v>2254</v>
      </c>
      <c r="H824" s="291">
        <v>75</v>
      </c>
      <c r="I824" s="270"/>
      <c r="J824" s="270"/>
      <c r="K824" s="271">
        <f>IF(H824="","",I824+J824)</f>
        <v>0</v>
      </c>
      <c r="L824" s="270">
        <f>IF(H824="","",H824*I824)</f>
        <v>0</v>
      </c>
      <c r="M824" s="270">
        <f>IF(H824="","",H824*J824)</f>
        <v>0</v>
      </c>
      <c r="N824" s="271">
        <f>IF(H824="","",H824*K824)</f>
        <v>0</v>
      </c>
      <c r="O824" s="270"/>
      <c r="P824" s="270" t="e">
        <f>IF(OR(E824="",G824=0),"",VLOOKUP(E824,#REF!,7,0)*H824)</f>
        <v>#REF!</v>
      </c>
      <c r="Q824" s="61"/>
      <c r="R824" s="63"/>
      <c r="S824" s="61"/>
    </row>
    <row r="825" spans="2:19" s="60" customFormat="1" ht="12" x14ac:dyDescent="0.2">
      <c r="B825" s="181"/>
      <c r="C825" s="180"/>
      <c r="D825" s="214" t="s">
        <v>626</v>
      </c>
      <c r="E825" s="215"/>
      <c r="F825" s="289" t="s">
        <v>1361</v>
      </c>
      <c r="G825" s="292"/>
      <c r="H825" s="291"/>
      <c r="I825" s="257"/>
      <c r="J825" s="257"/>
      <c r="K825" s="257"/>
      <c r="L825" s="257"/>
      <c r="M825" s="257"/>
      <c r="N825" s="257"/>
      <c r="O825" s="258"/>
      <c r="P825" s="258"/>
      <c r="Q825" s="61"/>
      <c r="R825" s="63"/>
      <c r="S825" s="61"/>
    </row>
    <row r="826" spans="2:19" s="60" customFormat="1" ht="12" x14ac:dyDescent="0.2">
      <c r="B826" s="181"/>
      <c r="C826" s="180" t="s">
        <v>1867</v>
      </c>
      <c r="D826" s="214" t="s">
        <v>627</v>
      </c>
      <c r="E826" s="215">
        <v>55866</v>
      </c>
      <c r="F826" s="294" t="s">
        <v>1350</v>
      </c>
      <c r="G826" s="293" t="s">
        <v>2258</v>
      </c>
      <c r="H826" s="291">
        <v>6</v>
      </c>
      <c r="I826" s="270"/>
      <c r="J826" s="270"/>
      <c r="K826" s="271">
        <f>IF(H826="","",I826+J826)</f>
        <v>0</v>
      </c>
      <c r="L826" s="270">
        <f>IF(H826="","",H826*I826)</f>
        <v>0</v>
      </c>
      <c r="M826" s="270">
        <f>IF(H826="","",H826*J826)</f>
        <v>0</v>
      </c>
      <c r="N826" s="271">
        <f>IF(H826="","",H826*K826)</f>
        <v>0</v>
      </c>
      <c r="O826" s="270"/>
      <c r="P826" s="270" t="e">
        <f>IF(OR(E826="",G826=0),"",VLOOKUP(E826,#REF!,7,0)*H826)</f>
        <v>#REF!</v>
      </c>
      <c r="Q826" s="61"/>
      <c r="R826" s="63"/>
      <c r="S826" s="61"/>
    </row>
    <row r="827" spans="2:19" s="60" customFormat="1" ht="12" x14ac:dyDescent="0.2">
      <c r="B827" s="181"/>
      <c r="C827" s="180" t="s">
        <v>1766</v>
      </c>
      <c r="D827" s="214" t="s">
        <v>628</v>
      </c>
      <c r="E827" s="215">
        <v>90452</v>
      </c>
      <c r="F827" s="280" t="s">
        <v>10</v>
      </c>
      <c r="G827" s="292" t="s">
        <v>2254</v>
      </c>
      <c r="H827" s="291">
        <v>4</v>
      </c>
      <c r="I827" s="270"/>
      <c r="J827" s="270"/>
      <c r="K827" s="257">
        <f>IF(H827="","",I827+J827)</f>
        <v>0</v>
      </c>
      <c r="L827" s="257">
        <f>IF(H827="","",H827*I827)</f>
        <v>0</v>
      </c>
      <c r="M827" s="257">
        <f>IF(H827="","",H827*J827)</f>
        <v>0</v>
      </c>
      <c r="N827" s="257">
        <f>IF(H827="","",H827*K827)</f>
        <v>0</v>
      </c>
      <c r="O827" s="258"/>
      <c r="P827" s="270" t="e">
        <f>IF(OR(E827="",G827=0),"",VLOOKUP(E827,#REF!,10,0)*H827)</f>
        <v>#REF!</v>
      </c>
      <c r="Q827" s="61"/>
      <c r="R827" s="63"/>
      <c r="S827" s="61"/>
    </row>
    <row r="828" spans="2:19" s="60" customFormat="1" ht="12" x14ac:dyDescent="0.2">
      <c r="B828" s="181"/>
      <c r="C828" s="180" t="s">
        <v>1766</v>
      </c>
      <c r="D828" s="214" t="s">
        <v>629</v>
      </c>
      <c r="E828" s="215">
        <v>90407</v>
      </c>
      <c r="F828" s="294" t="s">
        <v>1243</v>
      </c>
      <c r="G828" s="285" t="s">
        <v>2083</v>
      </c>
      <c r="H828" s="291">
        <v>4</v>
      </c>
      <c r="I828" s="270"/>
      <c r="J828" s="270"/>
      <c r="K828" s="257">
        <f>IF(H828="","",I828+J828)</f>
        <v>0</v>
      </c>
      <c r="L828" s="257">
        <f>IF(H828="","",H828*I828)</f>
        <v>0</v>
      </c>
      <c r="M828" s="257">
        <f>IF(H828="","",H828*J828)</f>
        <v>0</v>
      </c>
      <c r="N828" s="257">
        <f>IF(H828="","",H828*K828)</f>
        <v>0</v>
      </c>
      <c r="O828" s="258"/>
      <c r="P828" s="270" t="e">
        <f>IF(OR(E828="",G828=0),"",VLOOKUP(E828,#REF!,10,0)*H828)</f>
        <v>#REF!</v>
      </c>
      <c r="Q828" s="61"/>
      <c r="R828" s="63"/>
      <c r="S828" s="61"/>
    </row>
    <row r="829" spans="2:19" s="60" customFormat="1" ht="12" x14ac:dyDescent="0.2">
      <c r="B829" s="181"/>
      <c r="C829" s="180" t="s">
        <v>1867</v>
      </c>
      <c r="D829" s="214" t="s">
        <v>630</v>
      </c>
      <c r="E829" s="215">
        <v>83422</v>
      </c>
      <c r="F829" s="252" t="s">
        <v>1244</v>
      </c>
      <c r="G829" s="292" t="s">
        <v>2258</v>
      </c>
      <c r="H829" s="291">
        <v>24</v>
      </c>
      <c r="I829" s="270"/>
      <c r="J829" s="270"/>
      <c r="K829" s="271">
        <f>IF(H829="","",I829+J829)</f>
        <v>0</v>
      </c>
      <c r="L829" s="270">
        <f>IF(H829="","",H829*I829)</f>
        <v>0</v>
      </c>
      <c r="M829" s="270">
        <f>IF(H829="","",H829*J829)</f>
        <v>0</v>
      </c>
      <c r="N829" s="271">
        <f>IF(H829="","",H829*K829)</f>
        <v>0</v>
      </c>
      <c r="O829" s="270"/>
      <c r="P829" s="270" t="e">
        <f>IF(OR(E829="",G829=0),"",VLOOKUP(E829,#REF!,7,0)*H829)</f>
        <v>#REF!</v>
      </c>
      <c r="Q829" s="61"/>
      <c r="R829" s="63"/>
      <c r="S829" s="61"/>
    </row>
    <row r="830" spans="2:19" s="60" customFormat="1" ht="12" x14ac:dyDescent="0.2">
      <c r="B830" s="181"/>
      <c r="C830" s="180" t="s">
        <v>1867</v>
      </c>
      <c r="D830" s="214" t="s">
        <v>631</v>
      </c>
      <c r="E830" s="215">
        <v>83421</v>
      </c>
      <c r="F830" s="252" t="s">
        <v>1245</v>
      </c>
      <c r="G830" s="292" t="s">
        <v>2258</v>
      </c>
      <c r="H830" s="291">
        <v>6</v>
      </c>
      <c r="I830" s="270"/>
      <c r="J830" s="270"/>
      <c r="K830" s="271">
        <f>IF(H830="","",I830+J830)</f>
        <v>0</v>
      </c>
      <c r="L830" s="270">
        <f>IF(H830="","",H830*I830)</f>
        <v>0</v>
      </c>
      <c r="M830" s="270">
        <f>IF(H830="","",H830*J830)</f>
        <v>0</v>
      </c>
      <c r="N830" s="271">
        <f>IF(H830="","",H830*K830)</f>
        <v>0</v>
      </c>
      <c r="O830" s="270"/>
      <c r="P830" s="270" t="e">
        <f>IF(OR(E830="",G830=0),"",VLOOKUP(E830,#REF!,7,0)*H830)</f>
        <v>#REF!</v>
      </c>
      <c r="Q830" s="61"/>
      <c r="R830" s="63"/>
      <c r="S830" s="61"/>
    </row>
    <row r="831" spans="2:19" s="60" customFormat="1" ht="12" x14ac:dyDescent="0.2">
      <c r="B831" s="181"/>
      <c r="C831" s="180"/>
      <c r="D831" s="214" t="s">
        <v>632</v>
      </c>
      <c r="E831" s="215"/>
      <c r="F831" s="289" t="s">
        <v>1362</v>
      </c>
      <c r="G831" s="292"/>
      <c r="H831" s="291"/>
      <c r="I831" s="257"/>
      <c r="J831" s="257"/>
      <c r="K831" s="257"/>
      <c r="L831" s="257"/>
      <c r="M831" s="257"/>
      <c r="N831" s="257"/>
      <c r="O831" s="258"/>
      <c r="P831" s="258"/>
      <c r="Q831" s="61"/>
      <c r="R831" s="63"/>
      <c r="S831" s="61"/>
    </row>
    <row r="832" spans="2:19" s="60" customFormat="1" ht="12" x14ac:dyDescent="0.2">
      <c r="B832" s="181"/>
      <c r="C832" s="180" t="s">
        <v>1867</v>
      </c>
      <c r="D832" s="214" t="s">
        <v>633</v>
      </c>
      <c r="E832" s="215">
        <v>83566</v>
      </c>
      <c r="F832" s="294" t="s">
        <v>1363</v>
      </c>
      <c r="G832" s="292" t="s">
        <v>2254</v>
      </c>
      <c r="H832" s="291">
        <v>17</v>
      </c>
      <c r="I832" s="270"/>
      <c r="J832" s="270"/>
      <c r="K832" s="271">
        <f>IF(H832="","",I832+J832)</f>
        <v>0</v>
      </c>
      <c r="L832" s="270">
        <f>IF(H832="","",H832*I832)</f>
        <v>0</v>
      </c>
      <c r="M832" s="270">
        <f>IF(H832="","",H832*J832)</f>
        <v>0</v>
      </c>
      <c r="N832" s="271">
        <f>IF(H832="","",H832*K832)</f>
        <v>0</v>
      </c>
      <c r="O832" s="270"/>
      <c r="P832" s="270" t="e">
        <f>IF(OR(E832="",G832=0),"",VLOOKUP(E832,#REF!,7,0)*H832)</f>
        <v>#REF!</v>
      </c>
      <c r="Q832" s="61"/>
      <c r="R832" s="63"/>
      <c r="S832" s="61"/>
    </row>
    <row r="833" spans="2:19" s="60" customFormat="1" ht="24" x14ac:dyDescent="0.2">
      <c r="B833" s="181"/>
      <c r="C833" s="180" t="s">
        <v>1867</v>
      </c>
      <c r="D833" s="214" t="s">
        <v>634</v>
      </c>
      <c r="E833" s="215">
        <v>83387</v>
      </c>
      <c r="F833" s="240" t="s">
        <v>1627</v>
      </c>
      <c r="G833" s="292" t="s">
        <v>2254</v>
      </c>
      <c r="H833" s="291">
        <v>17</v>
      </c>
      <c r="I833" s="270"/>
      <c r="J833" s="270"/>
      <c r="K833" s="271">
        <f>IF(H833="","",I833+J833)</f>
        <v>0</v>
      </c>
      <c r="L833" s="270">
        <f>IF(H833="","",H833*I833)</f>
        <v>0</v>
      </c>
      <c r="M833" s="270">
        <f>IF(H833="","",H833*J833)</f>
        <v>0</v>
      </c>
      <c r="N833" s="271">
        <f>IF(H833="","",H833*K833)</f>
        <v>0</v>
      </c>
      <c r="O833" s="270"/>
      <c r="P833" s="270" t="e">
        <f>IF(OR(E833="",G833=0),"",VLOOKUP(E833,#REF!,7,0)*H833)</f>
        <v>#REF!</v>
      </c>
      <c r="Q833" s="61"/>
      <c r="R833" s="63"/>
      <c r="S833" s="61"/>
    </row>
    <row r="834" spans="2:19" s="60" customFormat="1" ht="12" x14ac:dyDescent="0.2">
      <c r="B834" s="181"/>
      <c r="C834" s="180" t="s">
        <v>1867</v>
      </c>
      <c r="D834" s="214" t="s">
        <v>635</v>
      </c>
      <c r="E834" s="215">
        <v>83417</v>
      </c>
      <c r="F834" s="252" t="s">
        <v>1353</v>
      </c>
      <c r="G834" s="292" t="s">
        <v>2258</v>
      </c>
      <c r="H834" s="291">
        <v>900</v>
      </c>
      <c r="I834" s="270"/>
      <c r="J834" s="270"/>
      <c r="K834" s="271">
        <f>IF(H834="","",I834+J834)</f>
        <v>0</v>
      </c>
      <c r="L834" s="270">
        <f>IF(H834="","",H834*I834)</f>
        <v>0</v>
      </c>
      <c r="M834" s="270">
        <f>IF(H834="","",H834*J834)</f>
        <v>0</v>
      </c>
      <c r="N834" s="271">
        <f>IF(H834="","",H834*K834)</f>
        <v>0</v>
      </c>
      <c r="O834" s="270"/>
      <c r="P834" s="270" t="e">
        <f>IF(OR(E834="",G834=0),"",VLOOKUP(E834,#REF!,7,0)*H834)</f>
        <v>#REF!</v>
      </c>
      <c r="Q834" s="61"/>
      <c r="R834" s="63"/>
      <c r="S834" s="61"/>
    </row>
    <row r="835" spans="2:19" s="60" customFormat="1" ht="12" x14ac:dyDescent="0.2">
      <c r="B835" s="181"/>
      <c r="C835" s="180" t="s">
        <v>1867</v>
      </c>
      <c r="D835" s="214" t="s">
        <v>636</v>
      </c>
      <c r="E835" s="215">
        <v>73613</v>
      </c>
      <c r="F835" s="252" t="s">
        <v>1354</v>
      </c>
      <c r="G835" s="293" t="s">
        <v>2254</v>
      </c>
      <c r="H835" s="291">
        <v>600</v>
      </c>
      <c r="I835" s="270"/>
      <c r="J835" s="270"/>
      <c r="K835" s="271">
        <f>IF(H835="","",I835+J835)</f>
        <v>0</v>
      </c>
      <c r="L835" s="270">
        <f>IF(H835="","",H835*I835)</f>
        <v>0</v>
      </c>
      <c r="M835" s="270">
        <f>IF(H835="","",H835*J835)</f>
        <v>0</v>
      </c>
      <c r="N835" s="271">
        <f>IF(H835="","",H835*K835)</f>
        <v>0</v>
      </c>
      <c r="O835" s="270"/>
      <c r="P835" s="270" t="e">
        <f>IF(OR(E835="",G835=0),"",VLOOKUP(E835,#REF!,7,0)*H835)</f>
        <v>#REF!</v>
      </c>
      <c r="Q835" s="61"/>
      <c r="R835" s="63"/>
      <c r="S835" s="61"/>
    </row>
    <row r="836" spans="2:19" s="60" customFormat="1" ht="12" x14ac:dyDescent="0.2">
      <c r="B836" s="181"/>
      <c r="C836" s="180"/>
      <c r="D836" s="214" t="s">
        <v>637</v>
      </c>
      <c r="E836" s="215"/>
      <c r="F836" s="277" t="s">
        <v>1364</v>
      </c>
      <c r="G836" s="281"/>
      <c r="H836" s="282"/>
      <c r="I836" s="257"/>
      <c r="J836" s="257"/>
      <c r="K836" s="257"/>
      <c r="L836" s="257"/>
      <c r="M836" s="257"/>
      <c r="N836" s="257"/>
      <c r="O836" s="258"/>
      <c r="P836" s="258"/>
      <c r="Q836" s="61"/>
      <c r="R836" s="63"/>
      <c r="S836" s="61"/>
    </row>
    <row r="837" spans="2:19" s="60" customFormat="1" ht="48" x14ac:dyDescent="0.2">
      <c r="B837" s="181"/>
      <c r="C837" s="180" t="s">
        <v>1867</v>
      </c>
      <c r="D837" s="214" t="s">
        <v>638</v>
      </c>
      <c r="E837" s="215" t="s">
        <v>2223</v>
      </c>
      <c r="F837" s="280" t="s">
        <v>1896</v>
      </c>
      <c r="G837" s="281" t="s">
        <v>2254</v>
      </c>
      <c r="H837" s="282">
        <v>1</v>
      </c>
      <c r="I837" s="270"/>
      <c r="J837" s="270"/>
      <c r="K837" s="271">
        <f t="shared" ref="K837:K843" si="272">IF(H837="","",I837+J837)</f>
        <v>0</v>
      </c>
      <c r="L837" s="270">
        <f t="shared" ref="L837:L843" si="273">IF(H837="","",H837*I837)</f>
        <v>0</v>
      </c>
      <c r="M837" s="270">
        <f t="shared" ref="M837:M843" si="274">IF(H837="","",H837*J837)</f>
        <v>0</v>
      </c>
      <c r="N837" s="271">
        <f t="shared" ref="N837:N843" si="275">IF(H837="","",H837*K837)</f>
        <v>0</v>
      </c>
      <c r="O837" s="270"/>
      <c r="P837" s="270" t="e">
        <f>IF(OR(E837="",G837=0),"",VLOOKUP(E837,#REF!,7,0)*H837)</f>
        <v>#REF!</v>
      </c>
      <c r="Q837" s="61"/>
      <c r="R837" s="63"/>
      <c r="S837" s="61"/>
    </row>
    <row r="838" spans="2:19" s="60" customFormat="1" ht="24" x14ac:dyDescent="0.2">
      <c r="B838" s="181"/>
      <c r="C838" s="180" t="s">
        <v>1867</v>
      </c>
      <c r="D838" s="214" t="s">
        <v>639</v>
      </c>
      <c r="E838" s="215" t="s">
        <v>2215</v>
      </c>
      <c r="F838" s="297" t="s">
        <v>1272</v>
      </c>
      <c r="G838" s="281" t="s">
        <v>2254</v>
      </c>
      <c r="H838" s="282">
        <v>1</v>
      </c>
      <c r="I838" s="270"/>
      <c r="J838" s="270"/>
      <c r="K838" s="271">
        <f t="shared" si="272"/>
        <v>0</v>
      </c>
      <c r="L838" s="270">
        <f t="shared" si="273"/>
        <v>0</v>
      </c>
      <c r="M838" s="270">
        <f t="shared" si="274"/>
        <v>0</v>
      </c>
      <c r="N838" s="271">
        <f t="shared" si="275"/>
        <v>0</v>
      </c>
      <c r="O838" s="270"/>
      <c r="P838" s="270" t="e">
        <f>IF(OR(E838="",G838=0),"",VLOOKUP(E838,#REF!,7,0)*H838)</f>
        <v>#REF!</v>
      </c>
      <c r="Q838" s="61"/>
      <c r="R838" s="63"/>
      <c r="S838" s="61"/>
    </row>
    <row r="839" spans="2:19" s="60" customFormat="1" ht="12" x14ac:dyDescent="0.2">
      <c r="B839" s="181"/>
      <c r="C839" s="180" t="s">
        <v>1867</v>
      </c>
      <c r="D839" s="214" t="s">
        <v>640</v>
      </c>
      <c r="E839" s="215" t="s">
        <v>2214</v>
      </c>
      <c r="F839" s="297" t="s">
        <v>1365</v>
      </c>
      <c r="G839" s="281" t="s">
        <v>2254</v>
      </c>
      <c r="H839" s="282">
        <v>14</v>
      </c>
      <c r="I839" s="270"/>
      <c r="J839" s="270"/>
      <c r="K839" s="271">
        <f t="shared" si="272"/>
        <v>0</v>
      </c>
      <c r="L839" s="270">
        <f t="shared" si="273"/>
        <v>0</v>
      </c>
      <c r="M839" s="270">
        <f t="shared" si="274"/>
        <v>0</v>
      </c>
      <c r="N839" s="271">
        <f t="shared" si="275"/>
        <v>0</v>
      </c>
      <c r="O839" s="270"/>
      <c r="P839" s="270" t="e">
        <f>IF(OR(E839="",G839=0),"",VLOOKUP(E839,#REF!,7,0)*H839)</f>
        <v>#REF!</v>
      </c>
      <c r="Q839" s="61"/>
      <c r="R839" s="63"/>
      <c r="S839" s="61"/>
    </row>
    <row r="840" spans="2:19" s="60" customFormat="1" ht="12" x14ac:dyDescent="0.2">
      <c r="B840" s="181"/>
      <c r="C840" s="180" t="s">
        <v>1766</v>
      </c>
      <c r="D840" s="214" t="s">
        <v>641</v>
      </c>
      <c r="E840" s="215">
        <v>90141</v>
      </c>
      <c r="F840" s="243" t="s">
        <v>1737</v>
      </c>
      <c r="G840" s="281" t="s">
        <v>2254</v>
      </c>
      <c r="H840" s="282">
        <v>3</v>
      </c>
      <c r="I840" s="270"/>
      <c r="J840" s="270"/>
      <c r="K840" s="257">
        <f t="shared" si="272"/>
        <v>0</v>
      </c>
      <c r="L840" s="257">
        <f t="shared" si="273"/>
        <v>0</v>
      </c>
      <c r="M840" s="257">
        <f t="shared" si="274"/>
        <v>0</v>
      </c>
      <c r="N840" s="257">
        <f t="shared" si="275"/>
        <v>0</v>
      </c>
      <c r="O840" s="258"/>
      <c r="P840" s="270" t="e">
        <f>IF(OR(E840="",G840=0),"",VLOOKUP(E840,#REF!,10,0)*H840)</f>
        <v>#REF!</v>
      </c>
      <c r="Q840" s="61"/>
      <c r="R840" s="63"/>
      <c r="S840" s="61"/>
    </row>
    <row r="841" spans="2:19" s="60" customFormat="1" ht="12" x14ac:dyDescent="0.2">
      <c r="B841" s="181"/>
      <c r="C841" s="180" t="s">
        <v>1766</v>
      </c>
      <c r="D841" s="214" t="s">
        <v>642</v>
      </c>
      <c r="E841" s="215">
        <v>90422</v>
      </c>
      <c r="F841" s="280" t="s">
        <v>6</v>
      </c>
      <c r="G841" s="281" t="s">
        <v>2258</v>
      </c>
      <c r="H841" s="282">
        <v>20</v>
      </c>
      <c r="I841" s="270"/>
      <c r="J841" s="270"/>
      <c r="K841" s="257">
        <f t="shared" si="272"/>
        <v>0</v>
      </c>
      <c r="L841" s="257">
        <f t="shared" si="273"/>
        <v>0</v>
      </c>
      <c r="M841" s="257">
        <f t="shared" si="274"/>
        <v>0</v>
      </c>
      <c r="N841" s="257">
        <f t="shared" si="275"/>
        <v>0</v>
      </c>
      <c r="O841" s="258"/>
      <c r="P841" s="270" t="e">
        <f>IF(OR(E841="",G841=0),"",VLOOKUP(E841,#REF!,10,0)*H841)</f>
        <v>#REF!</v>
      </c>
      <c r="Q841" s="61"/>
      <c r="R841" s="63"/>
      <c r="S841" s="61"/>
    </row>
    <row r="842" spans="2:19" s="60" customFormat="1" ht="12" x14ac:dyDescent="0.2">
      <c r="B842" s="181"/>
      <c r="C842" s="180" t="s">
        <v>1766</v>
      </c>
      <c r="D842" s="214" t="s">
        <v>643</v>
      </c>
      <c r="E842" s="215">
        <v>90453</v>
      </c>
      <c r="F842" s="280" t="s">
        <v>11</v>
      </c>
      <c r="G842" s="281" t="s">
        <v>2254</v>
      </c>
      <c r="H842" s="282">
        <v>4</v>
      </c>
      <c r="I842" s="270"/>
      <c r="J842" s="270"/>
      <c r="K842" s="257">
        <f t="shared" si="272"/>
        <v>0</v>
      </c>
      <c r="L842" s="257">
        <f t="shared" si="273"/>
        <v>0</v>
      </c>
      <c r="M842" s="257">
        <f t="shared" si="274"/>
        <v>0</v>
      </c>
      <c r="N842" s="257">
        <f t="shared" si="275"/>
        <v>0</v>
      </c>
      <c r="O842" s="258"/>
      <c r="P842" s="270" t="e">
        <f>IF(OR(E842="",G842=0),"",VLOOKUP(E842,#REF!,10,0)*H842)</f>
        <v>#REF!</v>
      </c>
      <c r="Q842" s="61"/>
      <c r="R842" s="63"/>
      <c r="S842" s="61"/>
    </row>
    <row r="843" spans="2:19" s="60" customFormat="1" ht="12" x14ac:dyDescent="0.2">
      <c r="B843" s="181"/>
      <c r="C843" s="180" t="s">
        <v>1766</v>
      </c>
      <c r="D843" s="214" t="s">
        <v>644</v>
      </c>
      <c r="E843" s="215">
        <v>90303</v>
      </c>
      <c r="F843" s="280" t="s">
        <v>1897</v>
      </c>
      <c r="G843" s="285" t="s">
        <v>2083</v>
      </c>
      <c r="H843" s="282">
        <v>4</v>
      </c>
      <c r="I843" s="270"/>
      <c r="J843" s="270"/>
      <c r="K843" s="257">
        <f t="shared" si="272"/>
        <v>0</v>
      </c>
      <c r="L843" s="257">
        <f t="shared" si="273"/>
        <v>0</v>
      </c>
      <c r="M843" s="257">
        <f t="shared" si="274"/>
        <v>0</v>
      </c>
      <c r="N843" s="257">
        <f t="shared" si="275"/>
        <v>0</v>
      </c>
      <c r="O843" s="258"/>
      <c r="P843" s="270" t="e">
        <f>IF(OR(E843="",G843=0),"",VLOOKUP(E843,#REF!,10,0)*H843)</f>
        <v>#REF!</v>
      </c>
      <c r="Q843" s="61"/>
      <c r="R843" s="63"/>
      <c r="S843" s="61"/>
    </row>
    <row r="844" spans="2:19" s="60" customFormat="1" ht="12" x14ac:dyDescent="0.2">
      <c r="B844" s="181"/>
      <c r="C844" s="180" t="s">
        <v>1867</v>
      </c>
      <c r="D844" s="214" t="s">
        <v>645</v>
      </c>
      <c r="E844" s="215">
        <v>83420</v>
      </c>
      <c r="F844" s="243" t="s">
        <v>1366</v>
      </c>
      <c r="G844" s="281" t="s">
        <v>2258</v>
      </c>
      <c r="H844" s="282">
        <v>100</v>
      </c>
      <c r="I844" s="270"/>
      <c r="J844" s="270"/>
      <c r="K844" s="271">
        <f>IF(H844="","",I844+J844)</f>
        <v>0</v>
      </c>
      <c r="L844" s="270">
        <f>IF(H844="","",H844*I844)</f>
        <v>0</v>
      </c>
      <c r="M844" s="270">
        <f>IF(H844="","",H844*J844)</f>
        <v>0</v>
      </c>
      <c r="N844" s="271">
        <f>IF(H844="","",H844*K844)</f>
        <v>0</v>
      </c>
      <c r="O844" s="270"/>
      <c r="P844" s="270" t="e">
        <f>IF(OR(E844="",G844=0),"",VLOOKUP(E844,#REF!,7,0)*H844)</f>
        <v>#REF!</v>
      </c>
      <c r="Q844" s="61"/>
      <c r="R844" s="63"/>
      <c r="S844" s="61"/>
    </row>
    <row r="845" spans="2:19" s="60" customFormat="1" ht="12" x14ac:dyDescent="0.2">
      <c r="B845" s="181"/>
      <c r="C845" s="180"/>
      <c r="D845" s="214" t="s">
        <v>646</v>
      </c>
      <c r="E845" s="215"/>
      <c r="F845" s="277" t="s">
        <v>1367</v>
      </c>
      <c r="G845" s="281"/>
      <c r="H845" s="282"/>
      <c r="I845" s="257"/>
      <c r="J845" s="257"/>
      <c r="K845" s="257"/>
      <c r="L845" s="257"/>
      <c r="M845" s="257"/>
      <c r="N845" s="257"/>
      <c r="O845" s="258"/>
      <c r="P845" s="258"/>
      <c r="Q845" s="61"/>
      <c r="R845" s="63"/>
      <c r="S845" s="61"/>
    </row>
    <row r="846" spans="2:19" s="60" customFormat="1" ht="12" x14ac:dyDescent="0.2">
      <c r="B846" s="181"/>
      <c r="C846" s="180" t="s">
        <v>1766</v>
      </c>
      <c r="D846" s="214" t="s">
        <v>647</v>
      </c>
      <c r="E846" s="215">
        <v>90442</v>
      </c>
      <c r="F846" s="284" t="s">
        <v>1368</v>
      </c>
      <c r="G846" s="285" t="s">
        <v>2254</v>
      </c>
      <c r="H846" s="286">
        <v>14</v>
      </c>
      <c r="I846" s="270"/>
      <c r="J846" s="270"/>
      <c r="K846" s="257">
        <f t="shared" ref="K846:K851" si="276">IF(H846="","",I846+J846)</f>
        <v>0</v>
      </c>
      <c r="L846" s="257">
        <f t="shared" ref="L846:L851" si="277">IF(H846="","",H846*I846)</f>
        <v>0</v>
      </c>
      <c r="M846" s="257">
        <f t="shared" ref="M846:M851" si="278">IF(H846="","",H846*J846)</f>
        <v>0</v>
      </c>
      <c r="N846" s="257">
        <f t="shared" ref="N846:N851" si="279">IF(H846="","",H846*K846)</f>
        <v>0</v>
      </c>
      <c r="O846" s="258"/>
      <c r="P846" s="270" t="e">
        <f>IF(OR(E846="",G846=0),"",VLOOKUP(E846,#REF!,10,0)*H846)</f>
        <v>#REF!</v>
      </c>
      <c r="Q846" s="61"/>
      <c r="R846" s="63"/>
      <c r="S846" s="61"/>
    </row>
    <row r="847" spans="2:19" s="60" customFormat="1" ht="12" x14ac:dyDescent="0.2">
      <c r="B847" s="181"/>
      <c r="C847" s="180" t="s">
        <v>1766</v>
      </c>
      <c r="D847" s="214" t="s">
        <v>648</v>
      </c>
      <c r="E847" s="215">
        <v>90449</v>
      </c>
      <c r="F847" s="240" t="s">
        <v>1660</v>
      </c>
      <c r="G847" s="285" t="s">
        <v>2258</v>
      </c>
      <c r="H847" s="286">
        <v>420</v>
      </c>
      <c r="I847" s="270"/>
      <c r="J847" s="270"/>
      <c r="K847" s="257">
        <f t="shared" si="276"/>
        <v>0</v>
      </c>
      <c r="L847" s="257">
        <f t="shared" si="277"/>
        <v>0</v>
      </c>
      <c r="M847" s="257">
        <f t="shared" si="278"/>
        <v>0</v>
      </c>
      <c r="N847" s="257">
        <f t="shared" si="279"/>
        <v>0</v>
      </c>
      <c r="O847" s="258"/>
      <c r="P847" s="270" t="e">
        <f>IF(OR(E847="",G847=0),"",VLOOKUP(E847,#REF!,10,0)*H847)</f>
        <v>#REF!</v>
      </c>
      <c r="Q847" s="61"/>
      <c r="R847" s="63"/>
      <c r="S847" s="61"/>
    </row>
    <row r="848" spans="2:19" s="60" customFormat="1" ht="12" x14ac:dyDescent="0.2">
      <c r="B848" s="181"/>
      <c r="C848" s="180" t="s">
        <v>1867</v>
      </c>
      <c r="D848" s="214" t="s">
        <v>649</v>
      </c>
      <c r="E848" s="215" t="s">
        <v>2281</v>
      </c>
      <c r="F848" s="240" t="s">
        <v>1628</v>
      </c>
      <c r="G848" s="292" t="s">
        <v>2254</v>
      </c>
      <c r="H848" s="291">
        <v>14</v>
      </c>
      <c r="I848" s="270"/>
      <c r="J848" s="270"/>
      <c r="K848" s="271">
        <f t="shared" si="276"/>
        <v>0</v>
      </c>
      <c r="L848" s="270">
        <f t="shared" si="277"/>
        <v>0</v>
      </c>
      <c r="M848" s="270">
        <f t="shared" si="278"/>
        <v>0</v>
      </c>
      <c r="N848" s="271">
        <f t="shared" si="279"/>
        <v>0</v>
      </c>
      <c r="O848" s="270"/>
      <c r="P848" s="270" t="e">
        <f>IF(OR(E848="",G848=0),"",VLOOKUP(E848,#REF!,7,0)*H848)</f>
        <v>#REF!</v>
      </c>
      <c r="Q848" s="61"/>
      <c r="R848" s="63"/>
      <c r="S848" s="61"/>
    </row>
    <row r="849" spans="2:19" s="60" customFormat="1" ht="24" x14ac:dyDescent="0.2">
      <c r="B849" s="181"/>
      <c r="C849" s="180" t="s">
        <v>1766</v>
      </c>
      <c r="D849" s="214" t="s">
        <v>650</v>
      </c>
      <c r="E849" s="215">
        <v>90129</v>
      </c>
      <c r="F849" s="232" t="s">
        <v>1455</v>
      </c>
      <c r="G849" s="281" t="s">
        <v>2254</v>
      </c>
      <c r="H849" s="282">
        <v>13</v>
      </c>
      <c r="I849" s="270"/>
      <c r="J849" s="270"/>
      <c r="K849" s="257">
        <f t="shared" si="276"/>
        <v>0</v>
      </c>
      <c r="L849" s="257">
        <f t="shared" si="277"/>
        <v>0</v>
      </c>
      <c r="M849" s="257">
        <f t="shared" si="278"/>
        <v>0</v>
      </c>
      <c r="N849" s="257">
        <f t="shared" si="279"/>
        <v>0</v>
      </c>
      <c r="O849" s="258"/>
      <c r="P849" s="270" t="e">
        <f>IF(OR(E849="",G849=0),"",VLOOKUP(E849,#REF!,10,0)*H849)</f>
        <v>#REF!</v>
      </c>
      <c r="Q849" s="61"/>
      <c r="R849" s="63"/>
      <c r="S849" s="61"/>
    </row>
    <row r="850" spans="2:19" s="60" customFormat="1" ht="24" x14ac:dyDescent="0.2">
      <c r="B850" s="181"/>
      <c r="C850" s="180" t="s">
        <v>1867</v>
      </c>
      <c r="D850" s="214" t="s">
        <v>651</v>
      </c>
      <c r="E850" s="215" t="s">
        <v>2279</v>
      </c>
      <c r="F850" s="240" t="s">
        <v>1630</v>
      </c>
      <c r="G850" s="281" t="s">
        <v>2258</v>
      </c>
      <c r="H850" s="282">
        <v>100</v>
      </c>
      <c r="I850" s="270"/>
      <c r="J850" s="270"/>
      <c r="K850" s="271">
        <f t="shared" si="276"/>
        <v>0</v>
      </c>
      <c r="L850" s="270">
        <f t="shared" si="277"/>
        <v>0</v>
      </c>
      <c r="M850" s="270">
        <f t="shared" si="278"/>
        <v>0</v>
      </c>
      <c r="N850" s="271">
        <f t="shared" si="279"/>
        <v>0</v>
      </c>
      <c r="O850" s="270"/>
      <c r="P850" s="270" t="e">
        <f>IF(OR(E850="",G850=0),"",VLOOKUP(E850,#REF!,7,0)*H850)</f>
        <v>#REF!</v>
      </c>
      <c r="Q850" s="61"/>
      <c r="R850" s="63"/>
      <c r="S850" s="61"/>
    </row>
    <row r="851" spans="2:19" s="60" customFormat="1" ht="12" x14ac:dyDescent="0.2">
      <c r="B851" s="181"/>
      <c r="C851" s="180" t="s">
        <v>1867</v>
      </c>
      <c r="D851" s="214" t="s">
        <v>652</v>
      </c>
      <c r="E851" s="215" t="s">
        <v>2206</v>
      </c>
      <c r="F851" s="297" t="s">
        <v>1270</v>
      </c>
      <c r="G851" s="281" t="s">
        <v>2258</v>
      </c>
      <c r="H851" s="282">
        <v>1400</v>
      </c>
      <c r="I851" s="270"/>
      <c r="J851" s="270"/>
      <c r="K851" s="271">
        <f t="shared" si="276"/>
        <v>0</v>
      </c>
      <c r="L851" s="270">
        <f t="shared" si="277"/>
        <v>0</v>
      </c>
      <c r="M851" s="270">
        <f t="shared" si="278"/>
        <v>0</v>
      </c>
      <c r="N851" s="271">
        <f t="shared" si="279"/>
        <v>0</v>
      </c>
      <c r="O851" s="270"/>
      <c r="P851" s="270" t="e">
        <f>IF(OR(E851="",G851=0),"",VLOOKUP(E851,#REF!,7,0)*H851)</f>
        <v>#REF!</v>
      </c>
      <c r="Q851" s="61"/>
      <c r="R851" s="63"/>
      <c r="S851" s="61"/>
    </row>
    <row r="852" spans="2:19" s="60" customFormat="1" ht="12" x14ac:dyDescent="0.2">
      <c r="B852" s="181"/>
      <c r="C852" s="180"/>
      <c r="D852" s="214" t="s">
        <v>653</v>
      </c>
      <c r="E852" s="215"/>
      <c r="F852" s="277" t="s">
        <v>1369</v>
      </c>
      <c r="G852" s="281"/>
      <c r="H852" s="282"/>
      <c r="I852" s="257"/>
      <c r="J852" s="257"/>
      <c r="K852" s="257"/>
      <c r="L852" s="257"/>
      <c r="M852" s="257"/>
      <c r="N852" s="257"/>
      <c r="O852" s="258"/>
      <c r="P852" s="258"/>
      <c r="Q852" s="61"/>
      <c r="R852" s="63"/>
      <c r="S852" s="61"/>
    </row>
    <row r="853" spans="2:19" s="60" customFormat="1" ht="48" x14ac:dyDescent="0.2">
      <c r="B853" s="181"/>
      <c r="C853" s="180" t="s">
        <v>1867</v>
      </c>
      <c r="D853" s="214" t="s">
        <v>654</v>
      </c>
      <c r="E853" s="215" t="s">
        <v>2222</v>
      </c>
      <c r="F853" s="280" t="s">
        <v>1896</v>
      </c>
      <c r="G853" s="281" t="s">
        <v>2254</v>
      </c>
      <c r="H853" s="282">
        <v>1</v>
      </c>
      <c r="I853" s="270"/>
      <c r="J853" s="270"/>
      <c r="K853" s="271">
        <f t="shared" ref="K853:K860" si="280">IF(H853="","",I853+J853)</f>
        <v>0</v>
      </c>
      <c r="L853" s="270">
        <f t="shared" ref="L853:L860" si="281">IF(H853="","",H853*I853)</f>
        <v>0</v>
      </c>
      <c r="M853" s="270">
        <f t="shared" ref="M853:M860" si="282">IF(H853="","",H853*J853)</f>
        <v>0</v>
      </c>
      <c r="N853" s="271">
        <f t="shared" ref="N853:N860" si="283">IF(H853="","",H853*K853)</f>
        <v>0</v>
      </c>
      <c r="O853" s="270"/>
      <c r="P853" s="270" t="e">
        <f>IF(OR(E853="",G853=0),"",VLOOKUP(E853,#REF!,7,0)*H853)</f>
        <v>#REF!</v>
      </c>
      <c r="Q853" s="61"/>
      <c r="R853" s="63"/>
      <c r="S853" s="61"/>
    </row>
    <row r="854" spans="2:19" s="60" customFormat="1" ht="24" x14ac:dyDescent="0.2">
      <c r="B854" s="181"/>
      <c r="C854" s="180" t="s">
        <v>1867</v>
      </c>
      <c r="D854" s="214" t="s">
        <v>655</v>
      </c>
      <c r="E854" s="215" t="s">
        <v>2215</v>
      </c>
      <c r="F854" s="297" t="s">
        <v>1272</v>
      </c>
      <c r="G854" s="281" t="s">
        <v>2254</v>
      </c>
      <c r="H854" s="282">
        <v>1</v>
      </c>
      <c r="I854" s="270"/>
      <c r="J854" s="270"/>
      <c r="K854" s="271">
        <f t="shared" si="280"/>
        <v>0</v>
      </c>
      <c r="L854" s="270">
        <f t="shared" si="281"/>
        <v>0</v>
      </c>
      <c r="M854" s="270">
        <f t="shared" si="282"/>
        <v>0</v>
      </c>
      <c r="N854" s="271">
        <f t="shared" si="283"/>
        <v>0</v>
      </c>
      <c r="O854" s="270"/>
      <c r="P854" s="270" t="e">
        <f>IF(OR(E854="",G854=0),"",VLOOKUP(E854,#REF!,7,0)*H854)</f>
        <v>#REF!</v>
      </c>
      <c r="Q854" s="61"/>
      <c r="R854" s="63"/>
      <c r="S854" s="61"/>
    </row>
    <row r="855" spans="2:19" s="60" customFormat="1" ht="12" x14ac:dyDescent="0.2">
      <c r="B855" s="181"/>
      <c r="C855" s="180" t="s">
        <v>1867</v>
      </c>
      <c r="D855" s="214" t="s">
        <v>656</v>
      </c>
      <c r="E855" s="215" t="s">
        <v>2215</v>
      </c>
      <c r="F855" s="297" t="s">
        <v>1331</v>
      </c>
      <c r="G855" s="281" t="s">
        <v>2254</v>
      </c>
      <c r="H855" s="282">
        <v>1</v>
      </c>
      <c r="I855" s="270"/>
      <c r="J855" s="270"/>
      <c r="K855" s="271">
        <f t="shared" si="280"/>
        <v>0</v>
      </c>
      <c r="L855" s="270">
        <f t="shared" si="281"/>
        <v>0</v>
      </c>
      <c r="M855" s="270">
        <f t="shared" si="282"/>
        <v>0</v>
      </c>
      <c r="N855" s="271">
        <f t="shared" si="283"/>
        <v>0</v>
      </c>
      <c r="O855" s="270"/>
      <c r="P855" s="270" t="e">
        <f>IF(OR(E855="",G855=0),"",VLOOKUP(E855,#REF!,7,0)*H855)</f>
        <v>#REF!</v>
      </c>
      <c r="Q855" s="61"/>
      <c r="R855" s="63"/>
      <c r="S855" s="61"/>
    </row>
    <row r="856" spans="2:19" s="60" customFormat="1" ht="12" x14ac:dyDescent="0.2">
      <c r="B856" s="181"/>
      <c r="C856" s="180" t="s">
        <v>1867</v>
      </c>
      <c r="D856" s="214" t="s">
        <v>657</v>
      </c>
      <c r="E856" s="215" t="s">
        <v>2214</v>
      </c>
      <c r="F856" s="297" t="s">
        <v>1365</v>
      </c>
      <c r="G856" s="281" t="s">
        <v>2254</v>
      </c>
      <c r="H856" s="282">
        <v>11</v>
      </c>
      <c r="I856" s="270"/>
      <c r="J856" s="270"/>
      <c r="K856" s="271">
        <f t="shared" si="280"/>
        <v>0</v>
      </c>
      <c r="L856" s="270">
        <f t="shared" si="281"/>
        <v>0</v>
      </c>
      <c r="M856" s="270">
        <f t="shared" si="282"/>
        <v>0</v>
      </c>
      <c r="N856" s="271">
        <f t="shared" si="283"/>
        <v>0</v>
      </c>
      <c r="O856" s="270"/>
      <c r="P856" s="270" t="e">
        <f>IF(OR(E856="",G856=0),"",VLOOKUP(E856,#REF!,7,0)*H856)</f>
        <v>#REF!</v>
      </c>
      <c r="Q856" s="61"/>
      <c r="R856" s="63"/>
      <c r="S856" s="61"/>
    </row>
    <row r="857" spans="2:19" s="60" customFormat="1" ht="12" x14ac:dyDescent="0.2">
      <c r="B857" s="181"/>
      <c r="C857" s="180" t="s">
        <v>1766</v>
      </c>
      <c r="D857" s="214" t="s">
        <v>658</v>
      </c>
      <c r="E857" s="215">
        <v>90141</v>
      </c>
      <c r="F857" s="243" t="s">
        <v>1737</v>
      </c>
      <c r="G857" s="281" t="s">
        <v>2254</v>
      </c>
      <c r="H857" s="282">
        <v>3</v>
      </c>
      <c r="I857" s="270"/>
      <c r="J857" s="270"/>
      <c r="K857" s="257">
        <f t="shared" si="280"/>
        <v>0</v>
      </c>
      <c r="L857" s="257">
        <f t="shared" si="281"/>
        <v>0</v>
      </c>
      <c r="M857" s="257">
        <f t="shared" si="282"/>
        <v>0</v>
      </c>
      <c r="N857" s="257">
        <f t="shared" si="283"/>
        <v>0</v>
      </c>
      <c r="O857" s="258"/>
      <c r="P857" s="270" t="e">
        <f>IF(OR(E857="",G857=0),"",VLOOKUP(E857,#REF!,10,0)*H857)</f>
        <v>#REF!</v>
      </c>
      <c r="Q857" s="61"/>
      <c r="R857" s="63"/>
      <c r="S857" s="61"/>
    </row>
    <row r="858" spans="2:19" s="60" customFormat="1" ht="12" x14ac:dyDescent="0.2">
      <c r="B858" s="181"/>
      <c r="C858" s="180" t="s">
        <v>1766</v>
      </c>
      <c r="D858" s="214" t="s">
        <v>659</v>
      </c>
      <c r="E858" s="215">
        <v>90422</v>
      </c>
      <c r="F858" s="280" t="s">
        <v>6</v>
      </c>
      <c r="G858" s="281" t="s">
        <v>2258</v>
      </c>
      <c r="H858" s="282">
        <v>47</v>
      </c>
      <c r="I858" s="270"/>
      <c r="J858" s="270"/>
      <c r="K858" s="257">
        <f t="shared" si="280"/>
        <v>0</v>
      </c>
      <c r="L858" s="257">
        <f t="shared" si="281"/>
        <v>0</v>
      </c>
      <c r="M858" s="257">
        <f t="shared" si="282"/>
        <v>0</v>
      </c>
      <c r="N858" s="257">
        <f t="shared" si="283"/>
        <v>0</v>
      </c>
      <c r="O858" s="258"/>
      <c r="P858" s="270" t="e">
        <f>IF(OR(E858="",G858=0),"",VLOOKUP(E858,#REF!,10,0)*H858)</f>
        <v>#REF!</v>
      </c>
      <c r="Q858" s="61"/>
      <c r="R858" s="63"/>
      <c r="S858" s="61"/>
    </row>
    <row r="859" spans="2:19" s="60" customFormat="1" ht="12" x14ac:dyDescent="0.2">
      <c r="B859" s="181"/>
      <c r="C859" s="180" t="s">
        <v>1766</v>
      </c>
      <c r="D859" s="214" t="s">
        <v>660</v>
      </c>
      <c r="E859" s="215">
        <v>90453</v>
      </c>
      <c r="F859" s="280" t="s">
        <v>11</v>
      </c>
      <c r="G859" s="281" t="s">
        <v>2254</v>
      </c>
      <c r="H859" s="282">
        <v>4</v>
      </c>
      <c r="I859" s="270"/>
      <c r="J859" s="270"/>
      <c r="K859" s="257">
        <f t="shared" si="280"/>
        <v>0</v>
      </c>
      <c r="L859" s="257">
        <f t="shared" si="281"/>
        <v>0</v>
      </c>
      <c r="M859" s="257">
        <f t="shared" si="282"/>
        <v>0</v>
      </c>
      <c r="N859" s="257">
        <f t="shared" si="283"/>
        <v>0</v>
      </c>
      <c r="O859" s="258"/>
      <c r="P859" s="270" t="e">
        <f>IF(OR(E859="",G859=0),"",VLOOKUP(E859,#REF!,10,0)*H859)</f>
        <v>#REF!</v>
      </c>
      <c r="Q859" s="61"/>
      <c r="R859" s="63"/>
      <c r="S859" s="61"/>
    </row>
    <row r="860" spans="2:19" s="60" customFormat="1" ht="12" x14ac:dyDescent="0.2">
      <c r="B860" s="181"/>
      <c r="C860" s="180" t="s">
        <v>1766</v>
      </c>
      <c r="D860" s="214" t="s">
        <v>661</v>
      </c>
      <c r="E860" s="215">
        <v>90303</v>
      </c>
      <c r="F860" s="280" t="s">
        <v>1897</v>
      </c>
      <c r="G860" s="285" t="s">
        <v>2083</v>
      </c>
      <c r="H860" s="282">
        <v>4</v>
      </c>
      <c r="I860" s="270"/>
      <c r="J860" s="270"/>
      <c r="K860" s="257">
        <f t="shared" si="280"/>
        <v>0</v>
      </c>
      <c r="L860" s="257">
        <f t="shared" si="281"/>
        <v>0</v>
      </c>
      <c r="M860" s="257">
        <f t="shared" si="282"/>
        <v>0</v>
      </c>
      <c r="N860" s="257">
        <f t="shared" si="283"/>
        <v>0</v>
      </c>
      <c r="O860" s="258"/>
      <c r="P860" s="270" t="e">
        <f>IF(OR(E860="",G860=0),"",VLOOKUP(E860,#REF!,10,0)*H860)</f>
        <v>#REF!</v>
      </c>
      <c r="Q860" s="61"/>
      <c r="R860" s="63"/>
      <c r="S860" s="61"/>
    </row>
    <row r="861" spans="2:19" s="60" customFormat="1" ht="12" x14ac:dyDescent="0.2">
      <c r="B861" s="181"/>
      <c r="C861" s="180" t="s">
        <v>1867</v>
      </c>
      <c r="D861" s="214" t="s">
        <v>662</v>
      </c>
      <c r="E861" s="215">
        <v>83420</v>
      </c>
      <c r="F861" s="243" t="s">
        <v>1218</v>
      </c>
      <c r="G861" s="281" t="s">
        <v>2258</v>
      </c>
      <c r="H861" s="282">
        <v>235</v>
      </c>
      <c r="I861" s="270"/>
      <c r="J861" s="270"/>
      <c r="K861" s="271">
        <f>IF(H861="","",I861+J861)</f>
        <v>0</v>
      </c>
      <c r="L861" s="270">
        <f>IF(H861="","",H861*I861)</f>
        <v>0</v>
      </c>
      <c r="M861" s="270">
        <f>IF(H861="","",H861*J861)</f>
        <v>0</v>
      </c>
      <c r="N861" s="271">
        <f>IF(H861="","",H861*K861)</f>
        <v>0</v>
      </c>
      <c r="O861" s="270"/>
      <c r="P861" s="270" t="e">
        <f>IF(OR(E861="",G861=0),"",VLOOKUP(E861,#REF!,7,0)*H861)</f>
        <v>#REF!</v>
      </c>
      <c r="Q861" s="61"/>
      <c r="R861" s="63"/>
      <c r="S861" s="61"/>
    </row>
    <row r="862" spans="2:19" s="60" customFormat="1" ht="12" x14ac:dyDescent="0.2">
      <c r="B862" s="181"/>
      <c r="C862" s="180"/>
      <c r="D862" s="214" t="s">
        <v>663</v>
      </c>
      <c r="E862" s="215"/>
      <c r="F862" s="277" t="s">
        <v>1370</v>
      </c>
      <c r="G862" s="281"/>
      <c r="H862" s="282"/>
      <c r="I862" s="257"/>
      <c r="J862" s="257"/>
      <c r="K862" s="257"/>
      <c r="L862" s="257"/>
      <c r="M862" s="257"/>
      <c r="N862" s="257"/>
      <c r="O862" s="258"/>
      <c r="P862" s="258"/>
      <c r="Q862" s="61"/>
      <c r="R862" s="63"/>
      <c r="S862" s="61"/>
    </row>
    <row r="863" spans="2:19" s="60" customFormat="1" ht="12" x14ac:dyDescent="0.2">
      <c r="B863" s="181"/>
      <c r="C863" s="180" t="s">
        <v>1766</v>
      </c>
      <c r="D863" s="214" t="s">
        <v>664</v>
      </c>
      <c r="E863" s="215">
        <v>90442</v>
      </c>
      <c r="F863" s="284" t="s">
        <v>1368</v>
      </c>
      <c r="G863" s="285" t="s">
        <v>2254</v>
      </c>
      <c r="H863" s="286">
        <v>12</v>
      </c>
      <c r="I863" s="270"/>
      <c r="J863" s="270"/>
      <c r="K863" s="257">
        <f t="shared" ref="K863:K869" si="284">IF(H863="","",I863+J863)</f>
        <v>0</v>
      </c>
      <c r="L863" s="257">
        <f t="shared" ref="L863:L869" si="285">IF(H863="","",H863*I863)</f>
        <v>0</v>
      </c>
      <c r="M863" s="257">
        <f t="shared" ref="M863:M869" si="286">IF(H863="","",H863*J863)</f>
        <v>0</v>
      </c>
      <c r="N863" s="257">
        <f t="shared" ref="N863:N869" si="287">IF(H863="","",H863*K863)</f>
        <v>0</v>
      </c>
      <c r="O863" s="258"/>
      <c r="P863" s="270" t="e">
        <f>IF(OR(E863="",G863=0),"",VLOOKUP(E863,#REF!,10,0)*H863)</f>
        <v>#REF!</v>
      </c>
      <c r="Q863" s="61"/>
      <c r="R863" s="63"/>
      <c r="S863" s="61"/>
    </row>
    <row r="864" spans="2:19" s="60" customFormat="1" ht="12" x14ac:dyDescent="0.2">
      <c r="B864" s="181"/>
      <c r="C864" s="180" t="s">
        <v>1766</v>
      </c>
      <c r="D864" s="214" t="s">
        <v>665</v>
      </c>
      <c r="E864" s="215">
        <v>90449</v>
      </c>
      <c r="F864" s="240" t="s">
        <v>1660</v>
      </c>
      <c r="G864" s="285" t="s">
        <v>2258</v>
      </c>
      <c r="H864" s="286">
        <v>360</v>
      </c>
      <c r="I864" s="270"/>
      <c r="J864" s="270"/>
      <c r="K864" s="257">
        <f t="shared" si="284"/>
        <v>0</v>
      </c>
      <c r="L864" s="257">
        <f t="shared" si="285"/>
        <v>0</v>
      </c>
      <c r="M864" s="257">
        <f t="shared" si="286"/>
        <v>0</v>
      </c>
      <c r="N864" s="257">
        <f t="shared" si="287"/>
        <v>0</v>
      </c>
      <c r="O864" s="258"/>
      <c r="P864" s="270" t="e">
        <f>IF(OR(E864="",G864=0),"",VLOOKUP(E864,#REF!,10,0)*H864)</f>
        <v>#REF!</v>
      </c>
      <c r="Q864" s="61"/>
      <c r="R864" s="63"/>
      <c r="S864" s="61"/>
    </row>
    <row r="865" spans="2:19" s="60" customFormat="1" ht="12" x14ac:dyDescent="0.2">
      <c r="B865" s="181"/>
      <c r="C865" s="180" t="s">
        <v>1867</v>
      </c>
      <c r="D865" s="214" t="s">
        <v>666</v>
      </c>
      <c r="E865" s="215" t="s">
        <v>2281</v>
      </c>
      <c r="F865" s="240" t="s">
        <v>1628</v>
      </c>
      <c r="G865" s="292" t="s">
        <v>2254</v>
      </c>
      <c r="H865" s="291">
        <v>12</v>
      </c>
      <c r="I865" s="270"/>
      <c r="J865" s="270"/>
      <c r="K865" s="271">
        <f t="shared" si="284"/>
        <v>0</v>
      </c>
      <c r="L865" s="270">
        <f t="shared" si="285"/>
        <v>0</v>
      </c>
      <c r="M865" s="270">
        <f t="shared" si="286"/>
        <v>0</v>
      </c>
      <c r="N865" s="271">
        <f t="shared" si="287"/>
        <v>0</v>
      </c>
      <c r="O865" s="270"/>
      <c r="P865" s="270" t="e">
        <f>IF(OR(E865="",G865=0),"",VLOOKUP(E865,#REF!,7,0)*H865)</f>
        <v>#REF!</v>
      </c>
      <c r="Q865" s="61"/>
      <c r="R865" s="63"/>
      <c r="S865" s="61"/>
    </row>
    <row r="866" spans="2:19" s="60" customFormat="1" ht="24" x14ac:dyDescent="0.2">
      <c r="B866" s="181"/>
      <c r="C866" s="180" t="s">
        <v>1766</v>
      </c>
      <c r="D866" s="214" t="s">
        <v>667</v>
      </c>
      <c r="E866" s="215">
        <v>90146</v>
      </c>
      <c r="F866" s="240" t="s">
        <v>1631</v>
      </c>
      <c r="G866" s="293" t="s">
        <v>2258</v>
      </c>
      <c r="H866" s="282">
        <v>18</v>
      </c>
      <c r="I866" s="270"/>
      <c r="J866" s="270"/>
      <c r="K866" s="257">
        <f t="shared" si="284"/>
        <v>0</v>
      </c>
      <c r="L866" s="257">
        <f t="shared" si="285"/>
        <v>0</v>
      </c>
      <c r="M866" s="257">
        <f t="shared" si="286"/>
        <v>0</v>
      </c>
      <c r="N866" s="257">
        <f t="shared" si="287"/>
        <v>0</v>
      </c>
      <c r="O866" s="258"/>
      <c r="P866" s="270" t="e">
        <f>IF(OR(E866="",G866=0),"",VLOOKUP(E866,#REF!,10,0)*H866)</f>
        <v>#REF!</v>
      </c>
      <c r="Q866" s="61"/>
      <c r="R866" s="63"/>
      <c r="S866" s="61"/>
    </row>
    <row r="867" spans="2:19" s="60" customFormat="1" ht="24" x14ac:dyDescent="0.2">
      <c r="B867" s="181"/>
      <c r="C867" s="180" t="s">
        <v>1766</v>
      </c>
      <c r="D867" s="214" t="s">
        <v>668</v>
      </c>
      <c r="E867" s="215">
        <v>90129</v>
      </c>
      <c r="F867" s="232" t="s">
        <v>1455</v>
      </c>
      <c r="G867" s="281" t="s">
        <v>2254</v>
      </c>
      <c r="H867" s="282">
        <v>15</v>
      </c>
      <c r="I867" s="270"/>
      <c r="J867" s="270"/>
      <c r="K867" s="257">
        <f t="shared" si="284"/>
        <v>0</v>
      </c>
      <c r="L867" s="257">
        <f t="shared" si="285"/>
        <v>0</v>
      </c>
      <c r="M867" s="257">
        <f t="shared" si="286"/>
        <v>0</v>
      </c>
      <c r="N867" s="257">
        <f t="shared" si="287"/>
        <v>0</v>
      </c>
      <c r="O867" s="258"/>
      <c r="P867" s="270" t="e">
        <f>IF(OR(E867="",G867=0),"",VLOOKUP(E867,#REF!,10,0)*H867)</f>
        <v>#REF!</v>
      </c>
      <c r="Q867" s="61"/>
      <c r="R867" s="63"/>
      <c r="S867" s="61"/>
    </row>
    <row r="868" spans="2:19" s="60" customFormat="1" ht="24" x14ac:dyDescent="0.2">
      <c r="B868" s="181"/>
      <c r="C868" s="180" t="s">
        <v>1867</v>
      </c>
      <c r="D868" s="214" t="s">
        <v>669</v>
      </c>
      <c r="E868" s="215" t="s">
        <v>2279</v>
      </c>
      <c r="F868" s="240" t="s">
        <v>1630</v>
      </c>
      <c r="G868" s="281" t="s">
        <v>2258</v>
      </c>
      <c r="H868" s="282">
        <v>100</v>
      </c>
      <c r="I868" s="270"/>
      <c r="J868" s="270"/>
      <c r="K868" s="271">
        <f t="shared" si="284"/>
        <v>0</v>
      </c>
      <c r="L868" s="270">
        <f t="shared" si="285"/>
        <v>0</v>
      </c>
      <c r="M868" s="270">
        <f t="shared" si="286"/>
        <v>0</v>
      </c>
      <c r="N868" s="271">
        <f t="shared" si="287"/>
        <v>0</v>
      </c>
      <c r="O868" s="270"/>
      <c r="P868" s="270" t="e">
        <f>IF(OR(E868="",G868=0),"",VLOOKUP(E868,#REF!,7,0)*H868)</f>
        <v>#REF!</v>
      </c>
      <c r="Q868" s="61"/>
      <c r="R868" s="63"/>
      <c r="S868" s="61"/>
    </row>
    <row r="869" spans="2:19" s="60" customFormat="1" ht="12" x14ac:dyDescent="0.2">
      <c r="B869" s="181"/>
      <c r="C869" s="180" t="s">
        <v>1867</v>
      </c>
      <c r="D869" s="214" t="s">
        <v>670</v>
      </c>
      <c r="E869" s="215" t="s">
        <v>2206</v>
      </c>
      <c r="F869" s="297" t="s">
        <v>1270</v>
      </c>
      <c r="G869" s="281" t="s">
        <v>2258</v>
      </c>
      <c r="H869" s="282">
        <v>1200</v>
      </c>
      <c r="I869" s="270"/>
      <c r="J869" s="270"/>
      <c r="K869" s="271">
        <f t="shared" si="284"/>
        <v>0</v>
      </c>
      <c r="L869" s="270">
        <f t="shared" si="285"/>
        <v>0</v>
      </c>
      <c r="M869" s="270">
        <f t="shared" si="286"/>
        <v>0</v>
      </c>
      <c r="N869" s="271">
        <f t="shared" si="287"/>
        <v>0</v>
      </c>
      <c r="O869" s="270"/>
      <c r="P869" s="270" t="e">
        <f>IF(OR(E869="",G869=0),"",VLOOKUP(E869,#REF!,7,0)*H869)</f>
        <v>#REF!</v>
      </c>
      <c r="Q869" s="61"/>
      <c r="R869" s="63"/>
      <c r="S869" s="61"/>
    </row>
    <row r="870" spans="2:19" s="60" customFormat="1" ht="12" x14ac:dyDescent="0.2">
      <c r="B870" s="181"/>
      <c r="C870" s="180"/>
      <c r="D870" s="214" t="s">
        <v>671</v>
      </c>
      <c r="E870" s="215"/>
      <c r="F870" s="277" t="s">
        <v>1371</v>
      </c>
      <c r="G870" s="281"/>
      <c r="H870" s="282"/>
      <c r="I870" s="257"/>
      <c r="J870" s="257"/>
      <c r="K870" s="257"/>
      <c r="L870" s="257"/>
      <c r="M870" s="257"/>
      <c r="N870" s="257"/>
      <c r="O870" s="258"/>
      <c r="P870" s="258"/>
      <c r="Q870" s="61"/>
      <c r="R870" s="63"/>
      <c r="S870" s="61"/>
    </row>
    <row r="871" spans="2:19" s="60" customFormat="1" ht="48" x14ac:dyDescent="0.2">
      <c r="B871" s="181"/>
      <c r="C871" s="180" t="s">
        <v>1867</v>
      </c>
      <c r="D871" s="214" t="s">
        <v>672</v>
      </c>
      <c r="E871" s="215" t="s">
        <v>2222</v>
      </c>
      <c r="F871" s="280" t="s">
        <v>1896</v>
      </c>
      <c r="G871" s="281" t="s">
        <v>2254</v>
      </c>
      <c r="H871" s="282">
        <v>1</v>
      </c>
      <c r="I871" s="270"/>
      <c r="J871" s="270"/>
      <c r="K871" s="271">
        <f t="shared" ref="K871:K877" si="288">IF(H871="","",I871+J871)</f>
        <v>0</v>
      </c>
      <c r="L871" s="270">
        <f t="shared" ref="L871:L877" si="289">IF(H871="","",H871*I871)</f>
        <v>0</v>
      </c>
      <c r="M871" s="270">
        <f t="shared" ref="M871:M877" si="290">IF(H871="","",H871*J871)</f>
        <v>0</v>
      </c>
      <c r="N871" s="271">
        <f t="shared" ref="N871:N877" si="291">IF(H871="","",H871*K871)</f>
        <v>0</v>
      </c>
      <c r="O871" s="270"/>
      <c r="P871" s="270" t="e">
        <f>IF(OR(E871="",G871=0),"",VLOOKUP(E871,#REF!,7,0)*H871)</f>
        <v>#REF!</v>
      </c>
      <c r="Q871" s="61"/>
      <c r="R871" s="63"/>
      <c r="S871" s="61"/>
    </row>
    <row r="872" spans="2:19" s="60" customFormat="1" ht="24" x14ac:dyDescent="0.2">
      <c r="B872" s="181"/>
      <c r="C872" s="180" t="s">
        <v>1867</v>
      </c>
      <c r="D872" s="214" t="s">
        <v>673</v>
      </c>
      <c r="E872" s="215" t="s">
        <v>2215</v>
      </c>
      <c r="F872" s="297" t="s">
        <v>1272</v>
      </c>
      <c r="G872" s="281" t="s">
        <v>2254</v>
      </c>
      <c r="H872" s="282">
        <v>1</v>
      </c>
      <c r="I872" s="270"/>
      <c r="J872" s="270"/>
      <c r="K872" s="271">
        <f t="shared" si="288"/>
        <v>0</v>
      </c>
      <c r="L872" s="270">
        <f t="shared" si="289"/>
        <v>0</v>
      </c>
      <c r="M872" s="270">
        <f t="shared" si="290"/>
        <v>0</v>
      </c>
      <c r="N872" s="271">
        <f t="shared" si="291"/>
        <v>0</v>
      </c>
      <c r="O872" s="270"/>
      <c r="P872" s="270" t="e">
        <f>IF(OR(E872="",G872=0),"",VLOOKUP(E872,#REF!,7,0)*H872)</f>
        <v>#REF!</v>
      </c>
      <c r="Q872" s="61"/>
      <c r="R872" s="63"/>
      <c r="S872" s="61"/>
    </row>
    <row r="873" spans="2:19" s="60" customFormat="1" ht="12" x14ac:dyDescent="0.2">
      <c r="B873" s="181"/>
      <c r="C873" s="180" t="s">
        <v>1867</v>
      </c>
      <c r="D873" s="214" t="s">
        <v>674</v>
      </c>
      <c r="E873" s="215" t="s">
        <v>2214</v>
      </c>
      <c r="F873" s="297" t="s">
        <v>1365</v>
      </c>
      <c r="G873" s="281" t="s">
        <v>2254</v>
      </c>
      <c r="H873" s="282">
        <v>10</v>
      </c>
      <c r="I873" s="270"/>
      <c r="J873" s="270"/>
      <c r="K873" s="271">
        <f t="shared" si="288"/>
        <v>0</v>
      </c>
      <c r="L873" s="270">
        <f t="shared" si="289"/>
        <v>0</v>
      </c>
      <c r="M873" s="270">
        <f t="shared" si="290"/>
        <v>0</v>
      </c>
      <c r="N873" s="271">
        <f t="shared" si="291"/>
        <v>0</v>
      </c>
      <c r="O873" s="270"/>
      <c r="P873" s="270" t="e">
        <f>IF(OR(E873="",G873=0),"",VLOOKUP(E873,#REF!,7,0)*H873)</f>
        <v>#REF!</v>
      </c>
      <c r="Q873" s="61"/>
      <c r="R873" s="63"/>
      <c r="S873" s="61"/>
    </row>
    <row r="874" spans="2:19" s="60" customFormat="1" ht="12" x14ac:dyDescent="0.2">
      <c r="B874" s="181"/>
      <c r="C874" s="180" t="s">
        <v>1766</v>
      </c>
      <c r="D874" s="214" t="s">
        <v>675</v>
      </c>
      <c r="E874" s="215">
        <v>90141</v>
      </c>
      <c r="F874" s="243" t="s">
        <v>1737</v>
      </c>
      <c r="G874" s="281" t="s">
        <v>2254</v>
      </c>
      <c r="H874" s="282">
        <v>3</v>
      </c>
      <c r="I874" s="270"/>
      <c r="J874" s="270"/>
      <c r="K874" s="257">
        <f t="shared" si="288"/>
        <v>0</v>
      </c>
      <c r="L874" s="257">
        <f t="shared" si="289"/>
        <v>0</v>
      </c>
      <c r="M874" s="257">
        <f t="shared" si="290"/>
        <v>0</v>
      </c>
      <c r="N874" s="257">
        <f t="shared" si="291"/>
        <v>0</v>
      </c>
      <c r="O874" s="258"/>
      <c r="P874" s="270" t="e">
        <f>IF(OR(E874="",G874=0),"",VLOOKUP(E874,#REF!,10,0)*H874)</f>
        <v>#REF!</v>
      </c>
      <c r="Q874" s="61"/>
      <c r="R874" s="63"/>
      <c r="S874" s="61"/>
    </row>
    <row r="875" spans="2:19" s="60" customFormat="1" ht="12" x14ac:dyDescent="0.2">
      <c r="B875" s="181"/>
      <c r="C875" s="180" t="s">
        <v>1766</v>
      </c>
      <c r="D875" s="214" t="s">
        <v>676</v>
      </c>
      <c r="E875" s="215">
        <v>90423</v>
      </c>
      <c r="F875" s="294" t="s">
        <v>1348</v>
      </c>
      <c r="G875" s="281" t="s">
        <v>2258</v>
      </c>
      <c r="H875" s="282">
        <v>134</v>
      </c>
      <c r="I875" s="270"/>
      <c r="J875" s="270"/>
      <c r="K875" s="257">
        <f t="shared" si="288"/>
        <v>0</v>
      </c>
      <c r="L875" s="257">
        <f t="shared" si="289"/>
        <v>0</v>
      </c>
      <c r="M875" s="257">
        <f t="shared" si="290"/>
        <v>0</v>
      </c>
      <c r="N875" s="257">
        <f t="shared" si="291"/>
        <v>0</v>
      </c>
      <c r="O875" s="258"/>
      <c r="P875" s="270" t="e">
        <f>IF(OR(E875="",G875=0),"",VLOOKUP(E875,#REF!,10,0)*H875)</f>
        <v>#REF!</v>
      </c>
      <c r="Q875" s="61"/>
      <c r="R875" s="63"/>
      <c r="S875" s="61"/>
    </row>
    <row r="876" spans="2:19" s="60" customFormat="1" ht="12" x14ac:dyDescent="0.2">
      <c r="B876" s="181"/>
      <c r="C876" s="180" t="s">
        <v>1766</v>
      </c>
      <c r="D876" s="214" t="s">
        <v>677</v>
      </c>
      <c r="E876" s="215">
        <v>90452</v>
      </c>
      <c r="F876" s="280" t="s">
        <v>10</v>
      </c>
      <c r="G876" s="281" t="s">
        <v>2254</v>
      </c>
      <c r="H876" s="282">
        <v>4</v>
      </c>
      <c r="I876" s="270"/>
      <c r="J876" s="270"/>
      <c r="K876" s="257">
        <f t="shared" si="288"/>
        <v>0</v>
      </c>
      <c r="L876" s="257">
        <f t="shared" si="289"/>
        <v>0</v>
      </c>
      <c r="M876" s="257">
        <f t="shared" si="290"/>
        <v>0</v>
      </c>
      <c r="N876" s="257">
        <f t="shared" si="291"/>
        <v>0</v>
      </c>
      <c r="O876" s="258"/>
      <c r="P876" s="270" t="e">
        <f>IF(OR(E876="",G876=0),"",VLOOKUP(E876,#REF!,10,0)*H876)</f>
        <v>#REF!</v>
      </c>
      <c r="Q876" s="61"/>
      <c r="R876" s="63"/>
      <c r="S876" s="61"/>
    </row>
    <row r="877" spans="2:19" s="60" customFormat="1" ht="12" x14ac:dyDescent="0.2">
      <c r="B877" s="181"/>
      <c r="C877" s="180" t="s">
        <v>1766</v>
      </c>
      <c r="D877" s="214" t="s">
        <v>678</v>
      </c>
      <c r="E877" s="215">
        <v>90407</v>
      </c>
      <c r="F877" s="280" t="s">
        <v>1372</v>
      </c>
      <c r="G877" s="285" t="s">
        <v>2083</v>
      </c>
      <c r="H877" s="282">
        <v>4</v>
      </c>
      <c r="I877" s="270"/>
      <c r="J877" s="270"/>
      <c r="K877" s="257">
        <f t="shared" si="288"/>
        <v>0</v>
      </c>
      <c r="L877" s="257">
        <f t="shared" si="289"/>
        <v>0</v>
      </c>
      <c r="M877" s="257">
        <f t="shared" si="290"/>
        <v>0</v>
      </c>
      <c r="N877" s="257">
        <f t="shared" si="291"/>
        <v>0</v>
      </c>
      <c r="O877" s="258"/>
      <c r="P877" s="270" t="e">
        <f>IF(OR(E877="",G877=0),"",VLOOKUP(E877,#REF!,10,0)*H877)</f>
        <v>#REF!</v>
      </c>
      <c r="Q877" s="61"/>
      <c r="R877" s="63"/>
      <c r="S877" s="61"/>
    </row>
    <row r="878" spans="2:19" s="60" customFormat="1" ht="12" x14ac:dyDescent="0.2">
      <c r="B878" s="181"/>
      <c r="C878" s="180" t="s">
        <v>1867</v>
      </c>
      <c r="D878" s="214" t="s">
        <v>679</v>
      </c>
      <c r="E878" s="215">
        <v>83422</v>
      </c>
      <c r="F878" s="243" t="s">
        <v>1277</v>
      </c>
      <c r="G878" s="281" t="s">
        <v>2258</v>
      </c>
      <c r="H878" s="282">
        <v>268</v>
      </c>
      <c r="I878" s="270"/>
      <c r="J878" s="270"/>
      <c r="K878" s="271">
        <f>IF(H878="","",I878+J878)</f>
        <v>0</v>
      </c>
      <c r="L878" s="270">
        <f>IF(H878="","",H878*I878)</f>
        <v>0</v>
      </c>
      <c r="M878" s="270">
        <f>IF(H878="","",H878*J878)</f>
        <v>0</v>
      </c>
      <c r="N878" s="271">
        <f>IF(H878="","",H878*K878)</f>
        <v>0</v>
      </c>
      <c r="O878" s="270"/>
      <c r="P878" s="270" t="e">
        <f>IF(OR(E878="",G878=0),"",VLOOKUP(E878,#REF!,7,0)*H878)</f>
        <v>#REF!</v>
      </c>
      <c r="Q878" s="61"/>
      <c r="R878" s="63"/>
      <c r="S878" s="61"/>
    </row>
    <row r="879" spans="2:19" s="60" customFormat="1" ht="12" x14ac:dyDescent="0.2">
      <c r="B879" s="181"/>
      <c r="C879" s="180" t="s">
        <v>1867</v>
      </c>
      <c r="D879" s="214" t="s">
        <v>680</v>
      </c>
      <c r="E879" s="215">
        <v>83420</v>
      </c>
      <c r="F879" s="243" t="s">
        <v>1218</v>
      </c>
      <c r="G879" s="281" t="s">
        <v>2258</v>
      </c>
      <c r="H879" s="282">
        <v>67</v>
      </c>
      <c r="I879" s="270"/>
      <c r="J879" s="270"/>
      <c r="K879" s="271">
        <f>IF(H879="","",I879+J879)</f>
        <v>0</v>
      </c>
      <c r="L879" s="270">
        <f>IF(H879="","",H879*I879)</f>
        <v>0</v>
      </c>
      <c r="M879" s="270">
        <f>IF(H879="","",H879*J879)</f>
        <v>0</v>
      </c>
      <c r="N879" s="271">
        <f>IF(H879="","",H879*K879)</f>
        <v>0</v>
      </c>
      <c r="O879" s="270"/>
      <c r="P879" s="270" t="e">
        <f>IF(OR(E879="",G879=0),"",VLOOKUP(E879,#REF!,7,0)*H879)</f>
        <v>#REF!</v>
      </c>
      <c r="Q879" s="61"/>
      <c r="R879" s="63"/>
      <c r="S879" s="61"/>
    </row>
    <row r="880" spans="2:19" s="60" customFormat="1" ht="12" x14ac:dyDescent="0.2">
      <c r="B880" s="181"/>
      <c r="C880" s="180"/>
      <c r="D880" s="214" t="s">
        <v>681</v>
      </c>
      <c r="E880" s="215"/>
      <c r="F880" s="277" t="s">
        <v>1373</v>
      </c>
      <c r="G880" s="281"/>
      <c r="H880" s="282"/>
      <c r="I880" s="257"/>
      <c r="J880" s="257"/>
      <c r="K880" s="257"/>
      <c r="L880" s="257"/>
      <c r="M880" s="257"/>
      <c r="N880" s="257"/>
      <c r="O880" s="258"/>
      <c r="P880" s="258"/>
      <c r="Q880" s="61"/>
      <c r="R880" s="63"/>
      <c r="S880" s="61"/>
    </row>
    <row r="881" spans="2:19" s="60" customFormat="1" ht="12" x14ac:dyDescent="0.2">
      <c r="B881" s="181"/>
      <c r="C881" s="180" t="s">
        <v>1766</v>
      </c>
      <c r="D881" s="214" t="s">
        <v>682</v>
      </c>
      <c r="E881" s="215">
        <v>90442</v>
      </c>
      <c r="F881" s="284" t="s">
        <v>1368</v>
      </c>
      <c r="G881" s="285" t="s">
        <v>2254</v>
      </c>
      <c r="H881" s="286">
        <v>11</v>
      </c>
      <c r="I881" s="270"/>
      <c r="J881" s="270"/>
      <c r="K881" s="257">
        <f t="shared" ref="K881:K886" si="292">IF(H881="","",I881+J881)</f>
        <v>0</v>
      </c>
      <c r="L881" s="257">
        <f t="shared" ref="L881:L886" si="293">IF(H881="","",H881*I881)</f>
        <v>0</v>
      </c>
      <c r="M881" s="257">
        <f t="shared" ref="M881:M886" si="294">IF(H881="","",H881*J881)</f>
        <v>0</v>
      </c>
      <c r="N881" s="257">
        <f t="shared" ref="N881:N886" si="295">IF(H881="","",H881*K881)</f>
        <v>0</v>
      </c>
      <c r="O881" s="258"/>
      <c r="P881" s="270" t="e">
        <f>IF(OR(E881="",G881=0),"",VLOOKUP(E881,#REF!,10,0)*H881)</f>
        <v>#REF!</v>
      </c>
      <c r="Q881" s="61"/>
      <c r="R881" s="63"/>
      <c r="S881" s="61"/>
    </row>
    <row r="882" spans="2:19" s="60" customFormat="1" ht="12" x14ac:dyDescent="0.2">
      <c r="B882" s="181"/>
      <c r="C882" s="180" t="s">
        <v>1766</v>
      </c>
      <c r="D882" s="214" t="s">
        <v>683</v>
      </c>
      <c r="E882" s="215">
        <v>90449</v>
      </c>
      <c r="F882" s="240" t="s">
        <v>1660</v>
      </c>
      <c r="G882" s="285" t="s">
        <v>2258</v>
      </c>
      <c r="H882" s="286">
        <v>330</v>
      </c>
      <c r="I882" s="270"/>
      <c r="J882" s="270"/>
      <c r="K882" s="257">
        <f t="shared" si="292"/>
        <v>0</v>
      </c>
      <c r="L882" s="257">
        <f t="shared" si="293"/>
        <v>0</v>
      </c>
      <c r="M882" s="257">
        <f t="shared" si="294"/>
        <v>0</v>
      </c>
      <c r="N882" s="257">
        <f t="shared" si="295"/>
        <v>0</v>
      </c>
      <c r="O882" s="258"/>
      <c r="P882" s="270" t="e">
        <f>IF(OR(E882="",G882=0),"",VLOOKUP(E882,#REF!,10,0)*H882)</f>
        <v>#REF!</v>
      </c>
      <c r="Q882" s="61"/>
      <c r="R882" s="63"/>
      <c r="S882" s="61"/>
    </row>
    <row r="883" spans="2:19" s="60" customFormat="1" ht="12" x14ac:dyDescent="0.2">
      <c r="B883" s="181"/>
      <c r="C883" s="180" t="s">
        <v>1867</v>
      </c>
      <c r="D883" s="214" t="s">
        <v>684</v>
      </c>
      <c r="E883" s="215" t="s">
        <v>2281</v>
      </c>
      <c r="F883" s="240" t="s">
        <v>1628</v>
      </c>
      <c r="G883" s="292" t="s">
        <v>2254</v>
      </c>
      <c r="H883" s="291">
        <v>11</v>
      </c>
      <c r="I883" s="270"/>
      <c r="J883" s="270"/>
      <c r="K883" s="271">
        <f t="shared" si="292"/>
        <v>0</v>
      </c>
      <c r="L883" s="270">
        <f t="shared" si="293"/>
        <v>0</v>
      </c>
      <c r="M883" s="270">
        <f t="shared" si="294"/>
        <v>0</v>
      </c>
      <c r="N883" s="271">
        <f t="shared" si="295"/>
        <v>0</v>
      </c>
      <c r="O883" s="270"/>
      <c r="P883" s="270" t="e">
        <f>IF(OR(E883="",G883=0),"",VLOOKUP(E883,#REF!,7,0)*H883)</f>
        <v>#REF!</v>
      </c>
      <c r="Q883" s="61"/>
      <c r="R883" s="63"/>
      <c r="S883" s="61"/>
    </row>
    <row r="884" spans="2:19" s="60" customFormat="1" ht="24" x14ac:dyDescent="0.2">
      <c r="B884" s="181"/>
      <c r="C884" s="180" t="s">
        <v>1766</v>
      </c>
      <c r="D884" s="214" t="s">
        <v>685</v>
      </c>
      <c r="E884" s="215">
        <v>90129</v>
      </c>
      <c r="F884" s="232" t="s">
        <v>1455</v>
      </c>
      <c r="G884" s="281" t="s">
        <v>2254</v>
      </c>
      <c r="H884" s="282">
        <v>8</v>
      </c>
      <c r="I884" s="270"/>
      <c r="J884" s="270"/>
      <c r="K884" s="257">
        <f t="shared" si="292"/>
        <v>0</v>
      </c>
      <c r="L884" s="257">
        <f t="shared" si="293"/>
        <v>0</v>
      </c>
      <c r="M884" s="257">
        <f t="shared" si="294"/>
        <v>0</v>
      </c>
      <c r="N884" s="257">
        <f t="shared" si="295"/>
        <v>0</v>
      </c>
      <c r="O884" s="258"/>
      <c r="P884" s="270" t="e">
        <f>IF(OR(E884="",G884=0),"",VLOOKUP(E884,#REF!,10,0)*H884)</f>
        <v>#REF!</v>
      </c>
      <c r="Q884" s="61"/>
      <c r="R884" s="63"/>
      <c r="S884" s="61"/>
    </row>
    <row r="885" spans="2:19" s="60" customFormat="1" ht="24" x14ac:dyDescent="0.2">
      <c r="B885" s="181"/>
      <c r="C885" s="180" t="s">
        <v>1867</v>
      </c>
      <c r="D885" s="214" t="s">
        <v>686</v>
      </c>
      <c r="E885" s="215" t="s">
        <v>2279</v>
      </c>
      <c r="F885" s="240" t="s">
        <v>1630</v>
      </c>
      <c r="G885" s="281" t="s">
        <v>2258</v>
      </c>
      <c r="H885" s="282">
        <v>100</v>
      </c>
      <c r="I885" s="270"/>
      <c r="J885" s="270"/>
      <c r="K885" s="271">
        <f t="shared" si="292"/>
        <v>0</v>
      </c>
      <c r="L885" s="270">
        <f t="shared" si="293"/>
        <v>0</v>
      </c>
      <c r="M885" s="270">
        <f t="shared" si="294"/>
        <v>0</v>
      </c>
      <c r="N885" s="271">
        <f t="shared" si="295"/>
        <v>0</v>
      </c>
      <c r="O885" s="270"/>
      <c r="P885" s="270" t="e">
        <f>IF(OR(E885="",G885=0),"",VLOOKUP(E885,#REF!,7,0)*H885)</f>
        <v>#REF!</v>
      </c>
      <c r="Q885" s="61"/>
      <c r="R885" s="63"/>
      <c r="S885" s="61"/>
    </row>
    <row r="886" spans="2:19" s="60" customFormat="1" ht="12" x14ac:dyDescent="0.2">
      <c r="B886" s="181"/>
      <c r="C886" s="180" t="s">
        <v>1867</v>
      </c>
      <c r="D886" s="214" t="s">
        <v>687</v>
      </c>
      <c r="E886" s="215" t="s">
        <v>2206</v>
      </c>
      <c r="F886" s="297" t="s">
        <v>1270</v>
      </c>
      <c r="G886" s="281" t="s">
        <v>2258</v>
      </c>
      <c r="H886" s="282">
        <v>1100</v>
      </c>
      <c r="I886" s="270"/>
      <c r="J886" s="270"/>
      <c r="K886" s="271">
        <f t="shared" si="292"/>
        <v>0</v>
      </c>
      <c r="L886" s="270">
        <f t="shared" si="293"/>
        <v>0</v>
      </c>
      <c r="M886" s="270">
        <f t="shared" si="294"/>
        <v>0</v>
      </c>
      <c r="N886" s="271">
        <f t="shared" si="295"/>
        <v>0</v>
      </c>
      <c r="O886" s="270"/>
      <c r="P886" s="270" t="e">
        <f>IF(OR(E886="",G886=0),"",VLOOKUP(E886,#REF!,7,0)*H886)</f>
        <v>#REF!</v>
      </c>
      <c r="Q886" s="61"/>
      <c r="R886" s="63"/>
      <c r="S886" s="61"/>
    </row>
    <row r="887" spans="2:19" s="60" customFormat="1" ht="12" x14ac:dyDescent="0.2">
      <c r="B887" s="181"/>
      <c r="C887" s="180"/>
      <c r="D887" s="214" t="s">
        <v>688</v>
      </c>
      <c r="E887" s="215"/>
      <c r="F887" s="277" t="s">
        <v>1374</v>
      </c>
      <c r="G887" s="281"/>
      <c r="H887" s="282"/>
      <c r="I887" s="257"/>
      <c r="J887" s="257"/>
      <c r="K887" s="257"/>
      <c r="L887" s="257"/>
      <c r="M887" s="257"/>
      <c r="N887" s="257"/>
      <c r="O887" s="258"/>
      <c r="P887" s="258"/>
      <c r="Q887" s="61"/>
      <c r="R887" s="63"/>
      <c r="S887" s="61"/>
    </row>
    <row r="888" spans="2:19" s="60" customFormat="1" ht="48" x14ac:dyDescent="0.2">
      <c r="B888" s="181"/>
      <c r="C888" s="180" t="s">
        <v>1867</v>
      </c>
      <c r="D888" s="214" t="s">
        <v>689</v>
      </c>
      <c r="E888" s="215" t="s">
        <v>2221</v>
      </c>
      <c r="F888" s="280" t="s">
        <v>1896</v>
      </c>
      <c r="G888" s="281" t="s">
        <v>2254</v>
      </c>
      <c r="H888" s="282">
        <v>1</v>
      </c>
      <c r="I888" s="270"/>
      <c r="J888" s="270"/>
      <c r="K888" s="271">
        <f t="shared" ref="K888:K894" si="296">IF(H888="","",I888+J888)</f>
        <v>0</v>
      </c>
      <c r="L888" s="270">
        <f t="shared" ref="L888:L894" si="297">IF(H888="","",H888*I888)</f>
        <v>0</v>
      </c>
      <c r="M888" s="270">
        <f t="shared" ref="M888:M894" si="298">IF(H888="","",H888*J888)</f>
        <v>0</v>
      </c>
      <c r="N888" s="271">
        <f t="shared" ref="N888:N894" si="299">IF(H888="","",H888*K888)</f>
        <v>0</v>
      </c>
      <c r="O888" s="270"/>
      <c r="P888" s="270" t="e">
        <f>IF(OR(E888="",G888=0),"",VLOOKUP(E888,#REF!,7,0)*H888)</f>
        <v>#REF!</v>
      </c>
      <c r="Q888" s="61"/>
      <c r="R888" s="63"/>
      <c r="S888" s="61"/>
    </row>
    <row r="889" spans="2:19" s="60" customFormat="1" ht="24" x14ac:dyDescent="0.2">
      <c r="B889" s="181"/>
      <c r="C889" s="180" t="s">
        <v>1867</v>
      </c>
      <c r="D889" s="214" t="s">
        <v>690</v>
      </c>
      <c r="E889" s="215" t="s">
        <v>2215</v>
      </c>
      <c r="F889" s="297" t="s">
        <v>1272</v>
      </c>
      <c r="G889" s="281" t="s">
        <v>2254</v>
      </c>
      <c r="H889" s="282">
        <v>1</v>
      </c>
      <c r="I889" s="270"/>
      <c r="J889" s="270"/>
      <c r="K889" s="271">
        <f t="shared" si="296"/>
        <v>0</v>
      </c>
      <c r="L889" s="270">
        <f t="shared" si="297"/>
        <v>0</v>
      </c>
      <c r="M889" s="270">
        <f t="shared" si="298"/>
        <v>0</v>
      </c>
      <c r="N889" s="271">
        <f t="shared" si="299"/>
        <v>0</v>
      </c>
      <c r="O889" s="270"/>
      <c r="P889" s="270" t="e">
        <f>IF(OR(E889="",G889=0),"",VLOOKUP(E889,#REF!,7,0)*H889)</f>
        <v>#REF!</v>
      </c>
      <c r="Q889" s="61"/>
      <c r="R889" s="63"/>
      <c r="S889" s="61"/>
    </row>
    <row r="890" spans="2:19" s="60" customFormat="1" ht="12" x14ac:dyDescent="0.2">
      <c r="B890" s="181"/>
      <c r="C890" s="180" t="s">
        <v>1867</v>
      </c>
      <c r="D890" s="214" t="s">
        <v>691</v>
      </c>
      <c r="E890" s="215" t="s">
        <v>2214</v>
      </c>
      <c r="F890" s="297" t="s">
        <v>1365</v>
      </c>
      <c r="G890" s="281" t="s">
        <v>2254</v>
      </c>
      <c r="H890" s="282">
        <v>8</v>
      </c>
      <c r="I890" s="270"/>
      <c r="J890" s="270"/>
      <c r="K890" s="271">
        <f t="shared" si="296"/>
        <v>0</v>
      </c>
      <c r="L890" s="270">
        <f t="shared" si="297"/>
        <v>0</v>
      </c>
      <c r="M890" s="270">
        <f t="shared" si="298"/>
        <v>0</v>
      </c>
      <c r="N890" s="271">
        <f t="shared" si="299"/>
        <v>0</v>
      </c>
      <c r="O890" s="270"/>
      <c r="P890" s="270" t="e">
        <f>IF(OR(E890="",G890=0),"",VLOOKUP(E890,#REF!,7,0)*H890)</f>
        <v>#REF!</v>
      </c>
      <c r="Q890" s="61"/>
      <c r="R890" s="63"/>
      <c r="S890" s="61"/>
    </row>
    <row r="891" spans="2:19" s="60" customFormat="1" ht="12" x14ac:dyDescent="0.2">
      <c r="B891" s="181"/>
      <c r="C891" s="180" t="s">
        <v>1766</v>
      </c>
      <c r="D891" s="214" t="s">
        <v>692</v>
      </c>
      <c r="E891" s="215">
        <v>90141</v>
      </c>
      <c r="F891" s="243" t="s">
        <v>1737</v>
      </c>
      <c r="G891" s="281" t="s">
        <v>2254</v>
      </c>
      <c r="H891" s="282">
        <v>3</v>
      </c>
      <c r="I891" s="270"/>
      <c r="J891" s="270"/>
      <c r="K891" s="257">
        <f t="shared" si="296"/>
        <v>0</v>
      </c>
      <c r="L891" s="257">
        <f t="shared" si="297"/>
        <v>0</v>
      </c>
      <c r="M891" s="257">
        <f t="shared" si="298"/>
        <v>0</v>
      </c>
      <c r="N891" s="257">
        <f t="shared" si="299"/>
        <v>0</v>
      </c>
      <c r="O891" s="258"/>
      <c r="P891" s="270" t="e">
        <f>IF(OR(E891="",G891=0),"",VLOOKUP(E891,#REF!,10,0)*H891)</f>
        <v>#REF!</v>
      </c>
      <c r="Q891" s="61"/>
      <c r="R891" s="63"/>
      <c r="S891" s="61"/>
    </row>
    <row r="892" spans="2:19" s="60" customFormat="1" ht="12" x14ac:dyDescent="0.2">
      <c r="B892" s="181"/>
      <c r="C892" s="180" t="s">
        <v>1766</v>
      </c>
      <c r="D892" s="214" t="s">
        <v>693</v>
      </c>
      <c r="E892" s="215">
        <v>90422</v>
      </c>
      <c r="F892" s="280" t="s">
        <v>6</v>
      </c>
      <c r="G892" s="281" t="s">
        <v>2258</v>
      </c>
      <c r="H892" s="282">
        <v>74</v>
      </c>
      <c r="I892" s="270"/>
      <c r="J892" s="270"/>
      <c r="K892" s="257">
        <f t="shared" si="296"/>
        <v>0</v>
      </c>
      <c r="L892" s="257">
        <f t="shared" si="297"/>
        <v>0</v>
      </c>
      <c r="M892" s="257">
        <f t="shared" si="298"/>
        <v>0</v>
      </c>
      <c r="N892" s="257">
        <f t="shared" si="299"/>
        <v>0</v>
      </c>
      <c r="O892" s="258"/>
      <c r="P892" s="270" t="e">
        <f>IF(OR(E892="",G892=0),"",VLOOKUP(E892,#REF!,10,0)*H892)</f>
        <v>#REF!</v>
      </c>
      <c r="Q892" s="61"/>
      <c r="R892" s="63"/>
      <c r="S892" s="61"/>
    </row>
    <row r="893" spans="2:19" s="60" customFormat="1" ht="12" x14ac:dyDescent="0.2">
      <c r="B893" s="181"/>
      <c r="C893" s="180" t="s">
        <v>1766</v>
      </c>
      <c r="D893" s="214" t="s">
        <v>694</v>
      </c>
      <c r="E893" s="215">
        <v>90453</v>
      </c>
      <c r="F893" s="280" t="s">
        <v>11</v>
      </c>
      <c r="G893" s="281" t="s">
        <v>2254</v>
      </c>
      <c r="H893" s="282">
        <v>4</v>
      </c>
      <c r="I893" s="270"/>
      <c r="J893" s="270"/>
      <c r="K893" s="257">
        <f t="shared" si="296"/>
        <v>0</v>
      </c>
      <c r="L893" s="257">
        <f t="shared" si="297"/>
        <v>0</v>
      </c>
      <c r="M893" s="257">
        <f t="shared" si="298"/>
        <v>0</v>
      </c>
      <c r="N893" s="257">
        <f t="shared" si="299"/>
        <v>0</v>
      </c>
      <c r="O893" s="258"/>
      <c r="P893" s="270" t="e">
        <f>IF(OR(E893="",G893=0),"",VLOOKUP(E893,#REF!,10,0)*H893)</f>
        <v>#REF!</v>
      </c>
      <c r="Q893" s="61"/>
      <c r="R893" s="63"/>
      <c r="S893" s="61"/>
    </row>
    <row r="894" spans="2:19" s="60" customFormat="1" ht="12" x14ac:dyDescent="0.2">
      <c r="B894" s="181"/>
      <c r="C894" s="180" t="s">
        <v>1766</v>
      </c>
      <c r="D894" s="214" t="s">
        <v>695</v>
      </c>
      <c r="E894" s="215">
        <v>90303</v>
      </c>
      <c r="F894" s="280" t="s">
        <v>1897</v>
      </c>
      <c r="G894" s="285" t="s">
        <v>2083</v>
      </c>
      <c r="H894" s="282">
        <v>4</v>
      </c>
      <c r="I894" s="270"/>
      <c r="J894" s="270"/>
      <c r="K894" s="257">
        <f t="shared" si="296"/>
        <v>0</v>
      </c>
      <c r="L894" s="257">
        <f t="shared" si="297"/>
        <v>0</v>
      </c>
      <c r="M894" s="257">
        <f t="shared" si="298"/>
        <v>0</v>
      </c>
      <c r="N894" s="257">
        <f t="shared" si="299"/>
        <v>0</v>
      </c>
      <c r="O894" s="258"/>
      <c r="P894" s="270" t="e">
        <f>IF(OR(E894="",G894=0),"",VLOOKUP(E894,#REF!,10,0)*H894)</f>
        <v>#REF!</v>
      </c>
      <c r="Q894" s="61"/>
      <c r="R894" s="63"/>
      <c r="S894" s="61"/>
    </row>
    <row r="895" spans="2:19" s="60" customFormat="1" ht="12" x14ac:dyDescent="0.2">
      <c r="B895" s="181"/>
      <c r="C895" s="180" t="s">
        <v>1867</v>
      </c>
      <c r="D895" s="214" t="s">
        <v>696</v>
      </c>
      <c r="E895" s="215">
        <v>83420</v>
      </c>
      <c r="F895" s="243" t="s">
        <v>1218</v>
      </c>
      <c r="G895" s="281" t="s">
        <v>2258</v>
      </c>
      <c r="H895" s="282">
        <v>185</v>
      </c>
      <c r="I895" s="270"/>
      <c r="J895" s="270"/>
      <c r="K895" s="271">
        <f>IF(H895="","",I895+J895)</f>
        <v>0</v>
      </c>
      <c r="L895" s="270">
        <f>IF(H895="","",H895*I895)</f>
        <v>0</v>
      </c>
      <c r="M895" s="270">
        <f>IF(H895="","",H895*J895)</f>
        <v>0</v>
      </c>
      <c r="N895" s="271">
        <f>IF(H895="","",H895*K895)</f>
        <v>0</v>
      </c>
      <c r="O895" s="270"/>
      <c r="P895" s="270" t="e">
        <f>IF(OR(E895="",G895=0),"",VLOOKUP(E895,#REF!,7,0)*H895)</f>
        <v>#REF!</v>
      </c>
      <c r="Q895" s="61"/>
      <c r="R895" s="63"/>
      <c r="S895" s="61"/>
    </row>
    <row r="896" spans="2:19" s="60" customFormat="1" ht="12" x14ac:dyDescent="0.2">
      <c r="B896" s="181"/>
      <c r="C896" s="180"/>
      <c r="D896" s="214" t="s">
        <v>697</v>
      </c>
      <c r="E896" s="215"/>
      <c r="F896" s="277" t="s">
        <v>1375</v>
      </c>
      <c r="G896" s="281"/>
      <c r="H896" s="282"/>
      <c r="I896" s="257"/>
      <c r="J896" s="257"/>
      <c r="K896" s="257"/>
      <c r="L896" s="257"/>
      <c r="M896" s="257"/>
      <c r="N896" s="257"/>
      <c r="O896" s="258"/>
      <c r="P896" s="258"/>
      <c r="Q896" s="61"/>
      <c r="R896" s="63"/>
      <c r="S896" s="61"/>
    </row>
    <row r="897" spans="2:19" s="60" customFormat="1" ht="12" x14ac:dyDescent="0.2">
      <c r="B897" s="181"/>
      <c r="C897" s="180" t="s">
        <v>1766</v>
      </c>
      <c r="D897" s="214" t="s">
        <v>698</v>
      </c>
      <c r="E897" s="215">
        <v>90442</v>
      </c>
      <c r="F897" s="284" t="s">
        <v>1368</v>
      </c>
      <c r="G897" s="285" t="s">
        <v>2254</v>
      </c>
      <c r="H897" s="286">
        <v>8</v>
      </c>
      <c r="I897" s="270"/>
      <c r="J897" s="270"/>
      <c r="K897" s="257">
        <f t="shared" ref="K897:K902" si="300">IF(H897="","",I897+J897)</f>
        <v>0</v>
      </c>
      <c r="L897" s="257">
        <f t="shared" ref="L897:L902" si="301">IF(H897="","",H897*I897)</f>
        <v>0</v>
      </c>
      <c r="M897" s="257">
        <f t="shared" ref="M897:M902" si="302">IF(H897="","",H897*J897)</f>
        <v>0</v>
      </c>
      <c r="N897" s="257">
        <f t="shared" ref="N897:N902" si="303">IF(H897="","",H897*K897)</f>
        <v>0</v>
      </c>
      <c r="O897" s="258"/>
      <c r="P897" s="270" t="e">
        <f>IF(OR(E897="",G897=0),"",VLOOKUP(E897,#REF!,10,0)*H897)</f>
        <v>#REF!</v>
      </c>
      <c r="Q897" s="61"/>
      <c r="R897" s="63"/>
      <c r="S897" s="61"/>
    </row>
    <row r="898" spans="2:19" s="60" customFormat="1" ht="12" x14ac:dyDescent="0.2">
      <c r="B898" s="181"/>
      <c r="C898" s="180" t="s">
        <v>1766</v>
      </c>
      <c r="D898" s="214" t="s">
        <v>699</v>
      </c>
      <c r="E898" s="215">
        <v>90449</v>
      </c>
      <c r="F898" s="240" t="s">
        <v>1660</v>
      </c>
      <c r="G898" s="285" t="s">
        <v>2258</v>
      </c>
      <c r="H898" s="286">
        <v>240</v>
      </c>
      <c r="I898" s="270"/>
      <c r="J898" s="270"/>
      <c r="K898" s="257">
        <f t="shared" si="300"/>
        <v>0</v>
      </c>
      <c r="L898" s="257">
        <f t="shared" si="301"/>
        <v>0</v>
      </c>
      <c r="M898" s="257">
        <f t="shared" si="302"/>
        <v>0</v>
      </c>
      <c r="N898" s="257">
        <f t="shared" si="303"/>
        <v>0</v>
      </c>
      <c r="O898" s="258"/>
      <c r="P898" s="270" t="e">
        <f>IF(OR(E898="",G898=0),"",VLOOKUP(E898,#REF!,10,0)*H898)</f>
        <v>#REF!</v>
      </c>
      <c r="Q898" s="61"/>
      <c r="R898" s="63"/>
      <c r="S898" s="61"/>
    </row>
    <row r="899" spans="2:19" s="60" customFormat="1" ht="12" x14ac:dyDescent="0.2">
      <c r="B899" s="181"/>
      <c r="C899" s="180" t="s">
        <v>1867</v>
      </c>
      <c r="D899" s="214" t="s">
        <v>700</v>
      </c>
      <c r="E899" s="215" t="s">
        <v>2281</v>
      </c>
      <c r="F899" s="240" t="s">
        <v>1628</v>
      </c>
      <c r="G899" s="292" t="s">
        <v>2254</v>
      </c>
      <c r="H899" s="291">
        <v>8</v>
      </c>
      <c r="I899" s="270"/>
      <c r="J899" s="270"/>
      <c r="K899" s="271">
        <f t="shared" si="300"/>
        <v>0</v>
      </c>
      <c r="L899" s="270">
        <f t="shared" si="301"/>
        <v>0</v>
      </c>
      <c r="M899" s="270">
        <f t="shared" si="302"/>
        <v>0</v>
      </c>
      <c r="N899" s="271">
        <f t="shared" si="303"/>
        <v>0</v>
      </c>
      <c r="O899" s="270"/>
      <c r="P899" s="270" t="e">
        <f>IF(OR(E899="",G899=0),"",VLOOKUP(E899,#REF!,7,0)*H899)</f>
        <v>#REF!</v>
      </c>
      <c r="Q899" s="61"/>
      <c r="R899" s="63"/>
      <c r="S899" s="61"/>
    </row>
    <row r="900" spans="2:19" s="60" customFormat="1" ht="24" x14ac:dyDescent="0.2">
      <c r="B900" s="181"/>
      <c r="C900" s="180" t="s">
        <v>1766</v>
      </c>
      <c r="D900" s="214" t="s">
        <v>701</v>
      </c>
      <c r="E900" s="215">
        <v>90129</v>
      </c>
      <c r="F900" s="232" t="s">
        <v>1455</v>
      </c>
      <c r="G900" s="281" t="s">
        <v>2254</v>
      </c>
      <c r="H900" s="282">
        <v>7</v>
      </c>
      <c r="I900" s="270"/>
      <c r="J900" s="270"/>
      <c r="K900" s="257">
        <f t="shared" si="300"/>
        <v>0</v>
      </c>
      <c r="L900" s="257">
        <f t="shared" si="301"/>
        <v>0</v>
      </c>
      <c r="M900" s="257">
        <f t="shared" si="302"/>
        <v>0</v>
      </c>
      <c r="N900" s="257">
        <f t="shared" si="303"/>
        <v>0</v>
      </c>
      <c r="O900" s="258"/>
      <c r="P900" s="270" t="e">
        <f>IF(OR(E900="",G900=0),"",VLOOKUP(E900,#REF!,10,0)*H900)</f>
        <v>#REF!</v>
      </c>
      <c r="Q900" s="61"/>
      <c r="R900" s="63"/>
      <c r="S900" s="61"/>
    </row>
    <row r="901" spans="2:19" s="60" customFormat="1" ht="24" x14ac:dyDescent="0.2">
      <c r="B901" s="181"/>
      <c r="C901" s="180" t="s">
        <v>1867</v>
      </c>
      <c r="D901" s="214" t="s">
        <v>702</v>
      </c>
      <c r="E901" s="215" t="s">
        <v>2279</v>
      </c>
      <c r="F901" s="240" t="s">
        <v>1630</v>
      </c>
      <c r="G901" s="281" t="s">
        <v>2258</v>
      </c>
      <c r="H901" s="282">
        <v>100</v>
      </c>
      <c r="I901" s="270"/>
      <c r="J901" s="270"/>
      <c r="K901" s="271">
        <f t="shared" si="300"/>
        <v>0</v>
      </c>
      <c r="L901" s="270">
        <f t="shared" si="301"/>
        <v>0</v>
      </c>
      <c r="M901" s="270">
        <f t="shared" si="302"/>
        <v>0</v>
      </c>
      <c r="N901" s="271">
        <f t="shared" si="303"/>
        <v>0</v>
      </c>
      <c r="O901" s="270"/>
      <c r="P901" s="270" t="e">
        <f>IF(OR(E901="",G901=0),"",VLOOKUP(E901,#REF!,7,0)*H901)</f>
        <v>#REF!</v>
      </c>
      <c r="Q901" s="61"/>
      <c r="R901" s="63"/>
      <c r="S901" s="61"/>
    </row>
    <row r="902" spans="2:19" s="60" customFormat="1" ht="12" x14ac:dyDescent="0.2">
      <c r="B902" s="181"/>
      <c r="C902" s="180" t="s">
        <v>1867</v>
      </c>
      <c r="D902" s="214" t="s">
        <v>703</v>
      </c>
      <c r="E902" s="215" t="s">
        <v>2206</v>
      </c>
      <c r="F902" s="297" t="s">
        <v>1270</v>
      </c>
      <c r="G902" s="281" t="s">
        <v>2258</v>
      </c>
      <c r="H902" s="282">
        <v>800</v>
      </c>
      <c r="I902" s="270"/>
      <c r="J902" s="270"/>
      <c r="K902" s="271">
        <f t="shared" si="300"/>
        <v>0</v>
      </c>
      <c r="L902" s="270">
        <f t="shared" si="301"/>
        <v>0</v>
      </c>
      <c r="M902" s="270">
        <f t="shared" si="302"/>
        <v>0</v>
      </c>
      <c r="N902" s="271">
        <f t="shared" si="303"/>
        <v>0</v>
      </c>
      <c r="O902" s="270"/>
      <c r="P902" s="270" t="e">
        <f>IF(OR(E902="",G902=0),"",VLOOKUP(E902,#REF!,7,0)*H902)</f>
        <v>#REF!</v>
      </c>
      <c r="Q902" s="61"/>
      <c r="R902" s="63"/>
      <c r="S902" s="61"/>
    </row>
    <row r="903" spans="2:19" s="60" customFormat="1" ht="12" x14ac:dyDescent="0.2">
      <c r="B903" s="181"/>
      <c r="C903" s="180"/>
      <c r="D903" s="214" t="s">
        <v>704</v>
      </c>
      <c r="E903" s="215"/>
      <c r="F903" s="277" t="s">
        <v>1376</v>
      </c>
      <c r="G903" s="281"/>
      <c r="H903" s="282"/>
      <c r="I903" s="257"/>
      <c r="J903" s="257"/>
      <c r="K903" s="257"/>
      <c r="L903" s="257"/>
      <c r="M903" s="257"/>
      <c r="N903" s="257"/>
      <c r="O903" s="258"/>
      <c r="P903" s="258"/>
      <c r="Q903" s="61"/>
      <c r="R903" s="63"/>
      <c r="S903" s="61"/>
    </row>
    <row r="904" spans="2:19" s="60" customFormat="1" ht="48" x14ac:dyDescent="0.2">
      <c r="B904" s="181"/>
      <c r="C904" s="180" t="s">
        <v>1867</v>
      </c>
      <c r="D904" s="214" t="s">
        <v>705</v>
      </c>
      <c r="E904" s="215" t="s">
        <v>2220</v>
      </c>
      <c r="F904" s="280" t="s">
        <v>1896</v>
      </c>
      <c r="G904" s="281" t="s">
        <v>2254</v>
      </c>
      <c r="H904" s="282">
        <v>1</v>
      </c>
      <c r="I904" s="270"/>
      <c r="J904" s="270"/>
      <c r="K904" s="271">
        <f t="shared" ref="K904:K910" si="304">IF(H904="","",I904+J904)</f>
        <v>0</v>
      </c>
      <c r="L904" s="270">
        <f t="shared" ref="L904:L910" si="305">IF(H904="","",H904*I904)</f>
        <v>0</v>
      </c>
      <c r="M904" s="270">
        <f t="shared" ref="M904:M910" si="306">IF(H904="","",H904*J904)</f>
        <v>0</v>
      </c>
      <c r="N904" s="271">
        <f t="shared" ref="N904:N910" si="307">IF(H904="","",H904*K904)</f>
        <v>0</v>
      </c>
      <c r="O904" s="270"/>
      <c r="P904" s="270" t="e">
        <f>IF(OR(E904="",G904=0),"",VLOOKUP(E904,#REF!,7,0)*H904)</f>
        <v>#REF!</v>
      </c>
      <c r="Q904" s="61"/>
      <c r="R904" s="63"/>
      <c r="S904" s="61"/>
    </row>
    <row r="905" spans="2:19" s="60" customFormat="1" ht="24" x14ac:dyDescent="0.2">
      <c r="B905" s="181"/>
      <c r="C905" s="180" t="s">
        <v>1867</v>
      </c>
      <c r="D905" s="214" t="s">
        <v>706</v>
      </c>
      <c r="E905" s="215" t="s">
        <v>2215</v>
      </c>
      <c r="F905" s="297" t="s">
        <v>1272</v>
      </c>
      <c r="G905" s="281" t="s">
        <v>2254</v>
      </c>
      <c r="H905" s="282">
        <v>1</v>
      </c>
      <c r="I905" s="270"/>
      <c r="J905" s="270"/>
      <c r="K905" s="271">
        <f t="shared" si="304"/>
        <v>0</v>
      </c>
      <c r="L905" s="270">
        <f t="shared" si="305"/>
        <v>0</v>
      </c>
      <c r="M905" s="270">
        <f t="shared" si="306"/>
        <v>0</v>
      </c>
      <c r="N905" s="271">
        <f t="shared" si="307"/>
        <v>0</v>
      </c>
      <c r="O905" s="270"/>
      <c r="P905" s="270" t="e">
        <f>IF(OR(E905="",G905=0),"",VLOOKUP(E905,#REF!,7,0)*H905)</f>
        <v>#REF!</v>
      </c>
      <c r="Q905" s="61"/>
      <c r="R905" s="63"/>
      <c r="S905" s="61"/>
    </row>
    <row r="906" spans="2:19" s="60" customFormat="1" ht="12" x14ac:dyDescent="0.2">
      <c r="B906" s="181"/>
      <c r="C906" s="180" t="s">
        <v>1867</v>
      </c>
      <c r="D906" s="214" t="s">
        <v>707</v>
      </c>
      <c r="E906" s="215" t="s">
        <v>2214</v>
      </c>
      <c r="F906" s="297" t="s">
        <v>1365</v>
      </c>
      <c r="G906" s="281" t="s">
        <v>2254</v>
      </c>
      <c r="H906" s="282">
        <v>7</v>
      </c>
      <c r="I906" s="270"/>
      <c r="J906" s="270"/>
      <c r="K906" s="271">
        <f t="shared" si="304"/>
        <v>0</v>
      </c>
      <c r="L906" s="270">
        <f t="shared" si="305"/>
        <v>0</v>
      </c>
      <c r="M906" s="270">
        <f t="shared" si="306"/>
        <v>0</v>
      </c>
      <c r="N906" s="271">
        <f t="shared" si="307"/>
        <v>0</v>
      </c>
      <c r="O906" s="270"/>
      <c r="P906" s="270" t="e">
        <f>IF(OR(E906="",G906=0),"",VLOOKUP(E906,#REF!,7,0)*H906)</f>
        <v>#REF!</v>
      </c>
      <c r="Q906" s="61"/>
      <c r="R906" s="63"/>
      <c r="S906" s="61"/>
    </row>
    <row r="907" spans="2:19" s="60" customFormat="1" ht="12" x14ac:dyDescent="0.2">
      <c r="B907" s="181"/>
      <c r="C907" s="180" t="s">
        <v>1766</v>
      </c>
      <c r="D907" s="214" t="s">
        <v>708</v>
      </c>
      <c r="E907" s="215">
        <v>90141</v>
      </c>
      <c r="F907" s="243" t="s">
        <v>1737</v>
      </c>
      <c r="G907" s="281" t="s">
        <v>2254</v>
      </c>
      <c r="H907" s="282">
        <v>3</v>
      </c>
      <c r="I907" s="270"/>
      <c r="J907" s="270"/>
      <c r="K907" s="257">
        <f t="shared" si="304"/>
        <v>0</v>
      </c>
      <c r="L907" s="257">
        <f t="shared" si="305"/>
        <v>0</v>
      </c>
      <c r="M907" s="257">
        <f t="shared" si="306"/>
        <v>0</v>
      </c>
      <c r="N907" s="257">
        <f t="shared" si="307"/>
        <v>0</v>
      </c>
      <c r="O907" s="258"/>
      <c r="P907" s="270" t="e">
        <f>IF(OR(E907="",G907=0),"",VLOOKUP(E907,#REF!,10,0)*H907)</f>
        <v>#REF!</v>
      </c>
      <c r="Q907" s="61"/>
      <c r="R907" s="63"/>
      <c r="S907" s="61"/>
    </row>
    <row r="908" spans="2:19" s="60" customFormat="1" ht="12" x14ac:dyDescent="0.2">
      <c r="B908" s="181"/>
      <c r="C908" s="180" t="s">
        <v>1766</v>
      </c>
      <c r="D908" s="214" t="s">
        <v>709</v>
      </c>
      <c r="E908" s="215">
        <v>90422</v>
      </c>
      <c r="F908" s="280" t="s">
        <v>6</v>
      </c>
      <c r="G908" s="281" t="s">
        <v>2258</v>
      </c>
      <c r="H908" s="282">
        <v>72</v>
      </c>
      <c r="I908" s="270"/>
      <c r="J908" s="270"/>
      <c r="K908" s="257">
        <f t="shared" si="304"/>
        <v>0</v>
      </c>
      <c r="L908" s="257">
        <f t="shared" si="305"/>
        <v>0</v>
      </c>
      <c r="M908" s="257">
        <f t="shared" si="306"/>
        <v>0</v>
      </c>
      <c r="N908" s="257">
        <f t="shared" si="307"/>
        <v>0</v>
      </c>
      <c r="O908" s="258"/>
      <c r="P908" s="270" t="e">
        <f>IF(OR(E908="",G908=0),"",VLOOKUP(E908,#REF!,10,0)*H908)</f>
        <v>#REF!</v>
      </c>
      <c r="Q908" s="61"/>
      <c r="R908" s="63"/>
      <c r="S908" s="61"/>
    </row>
    <row r="909" spans="2:19" s="60" customFormat="1" ht="12" x14ac:dyDescent="0.2">
      <c r="B909" s="181"/>
      <c r="C909" s="180" t="s">
        <v>1766</v>
      </c>
      <c r="D909" s="214" t="s">
        <v>710</v>
      </c>
      <c r="E909" s="215">
        <v>90453</v>
      </c>
      <c r="F909" s="280" t="s">
        <v>11</v>
      </c>
      <c r="G909" s="281" t="s">
        <v>2254</v>
      </c>
      <c r="H909" s="282">
        <v>4</v>
      </c>
      <c r="I909" s="270"/>
      <c r="J909" s="270"/>
      <c r="K909" s="257">
        <f t="shared" si="304"/>
        <v>0</v>
      </c>
      <c r="L909" s="257">
        <f t="shared" si="305"/>
        <v>0</v>
      </c>
      <c r="M909" s="257">
        <f t="shared" si="306"/>
        <v>0</v>
      </c>
      <c r="N909" s="257">
        <f t="shared" si="307"/>
        <v>0</v>
      </c>
      <c r="O909" s="258"/>
      <c r="P909" s="270" t="e">
        <f>IF(OR(E909="",G909=0),"",VLOOKUP(E909,#REF!,10,0)*H909)</f>
        <v>#REF!</v>
      </c>
      <c r="Q909" s="61"/>
      <c r="R909" s="63"/>
      <c r="S909" s="61"/>
    </row>
    <row r="910" spans="2:19" s="60" customFormat="1" ht="12" x14ac:dyDescent="0.2">
      <c r="B910" s="181"/>
      <c r="C910" s="180" t="s">
        <v>1766</v>
      </c>
      <c r="D910" s="214" t="s">
        <v>711</v>
      </c>
      <c r="E910" s="215">
        <v>90303</v>
      </c>
      <c r="F910" s="280" t="s">
        <v>1897</v>
      </c>
      <c r="G910" s="285" t="s">
        <v>2083</v>
      </c>
      <c r="H910" s="282">
        <v>4</v>
      </c>
      <c r="I910" s="270"/>
      <c r="J910" s="270"/>
      <c r="K910" s="257">
        <f t="shared" si="304"/>
        <v>0</v>
      </c>
      <c r="L910" s="257">
        <f t="shared" si="305"/>
        <v>0</v>
      </c>
      <c r="M910" s="257">
        <f t="shared" si="306"/>
        <v>0</v>
      </c>
      <c r="N910" s="257">
        <f t="shared" si="307"/>
        <v>0</v>
      </c>
      <c r="O910" s="258"/>
      <c r="P910" s="270" t="e">
        <f>IF(OR(E910="",G910=0),"",VLOOKUP(E910,#REF!,10,0)*H910)</f>
        <v>#REF!</v>
      </c>
      <c r="Q910" s="61"/>
      <c r="R910" s="63"/>
      <c r="S910" s="61"/>
    </row>
    <row r="911" spans="2:19" s="60" customFormat="1" ht="12" x14ac:dyDescent="0.2">
      <c r="B911" s="181"/>
      <c r="C911" s="180" t="s">
        <v>1867</v>
      </c>
      <c r="D911" s="214" t="s">
        <v>712</v>
      </c>
      <c r="E911" s="215">
        <v>83420</v>
      </c>
      <c r="F911" s="243" t="s">
        <v>1218</v>
      </c>
      <c r="G911" s="281" t="s">
        <v>2258</v>
      </c>
      <c r="H911" s="282">
        <v>180</v>
      </c>
      <c r="I911" s="270"/>
      <c r="J911" s="270"/>
      <c r="K911" s="271">
        <f>IF(H911="","",I911+J911)</f>
        <v>0</v>
      </c>
      <c r="L911" s="270">
        <f>IF(H911="","",H911*I911)</f>
        <v>0</v>
      </c>
      <c r="M911" s="270">
        <f>IF(H911="","",H911*J911)</f>
        <v>0</v>
      </c>
      <c r="N911" s="271">
        <f>IF(H911="","",H911*K911)</f>
        <v>0</v>
      </c>
      <c r="O911" s="270"/>
      <c r="P911" s="270" t="e">
        <f>IF(OR(E911="",G911=0),"",VLOOKUP(E911,#REF!,7,0)*H911)</f>
        <v>#REF!</v>
      </c>
      <c r="Q911" s="61"/>
      <c r="R911" s="63"/>
      <c r="S911" s="61"/>
    </row>
    <row r="912" spans="2:19" s="60" customFormat="1" ht="12" x14ac:dyDescent="0.2">
      <c r="B912" s="181"/>
      <c r="C912" s="180"/>
      <c r="D912" s="214" t="s">
        <v>713</v>
      </c>
      <c r="E912" s="215"/>
      <c r="F912" s="277" t="s">
        <v>1377</v>
      </c>
      <c r="G912" s="281"/>
      <c r="H912" s="282"/>
      <c r="I912" s="257"/>
      <c r="J912" s="257"/>
      <c r="K912" s="257"/>
      <c r="L912" s="257"/>
      <c r="M912" s="257"/>
      <c r="N912" s="257"/>
      <c r="O912" s="258"/>
      <c r="P912" s="258"/>
      <c r="Q912" s="61"/>
      <c r="R912" s="63"/>
      <c r="S912" s="61"/>
    </row>
    <row r="913" spans="2:19" s="60" customFormat="1" ht="12" x14ac:dyDescent="0.2">
      <c r="B913" s="181"/>
      <c r="C913" s="180" t="s">
        <v>1766</v>
      </c>
      <c r="D913" s="214" t="s">
        <v>714</v>
      </c>
      <c r="E913" s="215">
        <v>90442</v>
      </c>
      <c r="F913" s="284" t="s">
        <v>1368</v>
      </c>
      <c r="G913" s="285" t="s">
        <v>2254</v>
      </c>
      <c r="H913" s="286">
        <v>7</v>
      </c>
      <c r="I913" s="270"/>
      <c r="J913" s="270"/>
      <c r="K913" s="257">
        <f t="shared" ref="K913:K918" si="308">IF(H913="","",I913+J913)</f>
        <v>0</v>
      </c>
      <c r="L913" s="257">
        <f t="shared" ref="L913:L918" si="309">IF(H913="","",H913*I913)</f>
        <v>0</v>
      </c>
      <c r="M913" s="257">
        <f t="shared" ref="M913:M918" si="310">IF(H913="","",H913*J913)</f>
        <v>0</v>
      </c>
      <c r="N913" s="257">
        <f t="shared" ref="N913:N918" si="311">IF(H913="","",H913*K913)</f>
        <v>0</v>
      </c>
      <c r="O913" s="258"/>
      <c r="P913" s="270" t="e">
        <f>IF(OR(E913="",G913=0),"",VLOOKUP(E913,#REF!,10,0)*H913)</f>
        <v>#REF!</v>
      </c>
      <c r="Q913" s="61"/>
      <c r="R913" s="63"/>
      <c r="S913" s="61"/>
    </row>
    <row r="914" spans="2:19" s="60" customFormat="1" ht="12" x14ac:dyDescent="0.2">
      <c r="B914" s="181"/>
      <c r="C914" s="180" t="s">
        <v>1766</v>
      </c>
      <c r="D914" s="214" t="s">
        <v>715</v>
      </c>
      <c r="E914" s="215">
        <v>90449</v>
      </c>
      <c r="F914" s="240" t="s">
        <v>1660</v>
      </c>
      <c r="G914" s="285" t="s">
        <v>2258</v>
      </c>
      <c r="H914" s="286">
        <v>210</v>
      </c>
      <c r="I914" s="270"/>
      <c r="J914" s="270"/>
      <c r="K914" s="257">
        <f t="shared" si="308"/>
        <v>0</v>
      </c>
      <c r="L914" s="257">
        <f t="shared" si="309"/>
        <v>0</v>
      </c>
      <c r="M914" s="257">
        <f t="shared" si="310"/>
        <v>0</v>
      </c>
      <c r="N914" s="257">
        <f t="shared" si="311"/>
        <v>0</v>
      </c>
      <c r="O914" s="258"/>
      <c r="P914" s="270" t="e">
        <f>IF(OR(E914="",G914=0),"",VLOOKUP(E914,#REF!,10,0)*H914)</f>
        <v>#REF!</v>
      </c>
      <c r="Q914" s="61"/>
      <c r="R914" s="63"/>
      <c r="S914" s="61"/>
    </row>
    <row r="915" spans="2:19" s="60" customFormat="1" ht="12" x14ac:dyDescent="0.2">
      <c r="B915" s="181"/>
      <c r="C915" s="180" t="s">
        <v>1867</v>
      </c>
      <c r="D915" s="214" t="s">
        <v>716</v>
      </c>
      <c r="E915" s="215" t="s">
        <v>2281</v>
      </c>
      <c r="F915" s="240" t="s">
        <v>1628</v>
      </c>
      <c r="G915" s="292" t="s">
        <v>2254</v>
      </c>
      <c r="H915" s="291">
        <v>7</v>
      </c>
      <c r="I915" s="270"/>
      <c r="J915" s="270"/>
      <c r="K915" s="271">
        <f t="shared" si="308"/>
        <v>0</v>
      </c>
      <c r="L915" s="270">
        <f t="shared" si="309"/>
        <v>0</v>
      </c>
      <c r="M915" s="270">
        <f t="shared" si="310"/>
        <v>0</v>
      </c>
      <c r="N915" s="271">
        <f t="shared" si="311"/>
        <v>0</v>
      </c>
      <c r="O915" s="270"/>
      <c r="P915" s="270" t="e">
        <f>IF(OR(E915="",G915=0),"",VLOOKUP(E915,#REF!,7,0)*H915)</f>
        <v>#REF!</v>
      </c>
      <c r="Q915" s="61"/>
      <c r="R915" s="63"/>
      <c r="S915" s="61"/>
    </row>
    <row r="916" spans="2:19" s="60" customFormat="1" ht="24" x14ac:dyDescent="0.2">
      <c r="B916" s="181"/>
      <c r="C916" s="180" t="s">
        <v>1766</v>
      </c>
      <c r="D916" s="214" t="s">
        <v>717</v>
      </c>
      <c r="E916" s="215">
        <v>90129</v>
      </c>
      <c r="F916" s="232" t="s">
        <v>1455</v>
      </c>
      <c r="G916" s="281" t="s">
        <v>2254</v>
      </c>
      <c r="H916" s="282">
        <v>9</v>
      </c>
      <c r="I916" s="270"/>
      <c r="J916" s="270"/>
      <c r="K916" s="257">
        <f t="shared" si="308"/>
        <v>0</v>
      </c>
      <c r="L916" s="257">
        <f t="shared" si="309"/>
        <v>0</v>
      </c>
      <c r="M916" s="257">
        <f t="shared" si="310"/>
        <v>0</v>
      </c>
      <c r="N916" s="257">
        <f t="shared" si="311"/>
        <v>0</v>
      </c>
      <c r="O916" s="258"/>
      <c r="P916" s="270" t="e">
        <f>IF(OR(E916="",G916=0),"",VLOOKUP(E916,#REF!,10,0)*H916)</f>
        <v>#REF!</v>
      </c>
      <c r="Q916" s="61"/>
      <c r="R916" s="63"/>
      <c r="S916" s="61"/>
    </row>
    <row r="917" spans="2:19" s="60" customFormat="1" ht="24" x14ac:dyDescent="0.2">
      <c r="B917" s="181"/>
      <c r="C917" s="180" t="s">
        <v>1867</v>
      </c>
      <c r="D917" s="214" t="s">
        <v>718</v>
      </c>
      <c r="E917" s="215" t="s">
        <v>2279</v>
      </c>
      <c r="F917" s="240" t="s">
        <v>1630</v>
      </c>
      <c r="G917" s="281" t="s">
        <v>2258</v>
      </c>
      <c r="H917" s="282">
        <v>100</v>
      </c>
      <c r="I917" s="270"/>
      <c r="J917" s="270"/>
      <c r="K917" s="271">
        <f t="shared" si="308"/>
        <v>0</v>
      </c>
      <c r="L917" s="270">
        <f t="shared" si="309"/>
        <v>0</v>
      </c>
      <c r="M917" s="270">
        <f t="shared" si="310"/>
        <v>0</v>
      </c>
      <c r="N917" s="271">
        <f t="shared" si="311"/>
        <v>0</v>
      </c>
      <c r="O917" s="270"/>
      <c r="P917" s="270" t="e">
        <f>IF(OR(E917="",G917=0),"",VLOOKUP(E917,#REF!,7,0)*H917)</f>
        <v>#REF!</v>
      </c>
      <c r="Q917" s="61"/>
      <c r="R917" s="63"/>
      <c r="S917" s="61"/>
    </row>
    <row r="918" spans="2:19" s="60" customFormat="1" ht="12" x14ac:dyDescent="0.2">
      <c r="B918" s="181"/>
      <c r="C918" s="180" t="s">
        <v>1867</v>
      </c>
      <c r="D918" s="214" t="s">
        <v>719</v>
      </c>
      <c r="E918" s="215" t="s">
        <v>2206</v>
      </c>
      <c r="F918" s="297" t="s">
        <v>1270</v>
      </c>
      <c r="G918" s="281" t="s">
        <v>2258</v>
      </c>
      <c r="H918" s="282">
        <v>700</v>
      </c>
      <c r="I918" s="270"/>
      <c r="J918" s="270"/>
      <c r="K918" s="271">
        <f t="shared" si="308"/>
        <v>0</v>
      </c>
      <c r="L918" s="270">
        <f t="shared" si="309"/>
        <v>0</v>
      </c>
      <c r="M918" s="270">
        <f t="shared" si="310"/>
        <v>0</v>
      </c>
      <c r="N918" s="271">
        <f t="shared" si="311"/>
        <v>0</v>
      </c>
      <c r="O918" s="270"/>
      <c r="P918" s="270" t="e">
        <f>IF(OR(E918="",G918=0),"",VLOOKUP(E918,#REF!,7,0)*H918)</f>
        <v>#REF!</v>
      </c>
      <c r="Q918" s="61"/>
      <c r="R918" s="63"/>
      <c r="S918" s="61"/>
    </row>
    <row r="919" spans="2:19" s="60" customFormat="1" ht="12" x14ac:dyDescent="0.2">
      <c r="B919" s="181"/>
      <c r="C919" s="180"/>
      <c r="D919" s="214" t="s">
        <v>720</v>
      </c>
      <c r="E919" s="215"/>
      <c r="F919" s="277" t="s">
        <v>1378</v>
      </c>
      <c r="G919" s="281"/>
      <c r="H919" s="282"/>
      <c r="I919" s="257"/>
      <c r="J919" s="257"/>
      <c r="K919" s="257"/>
      <c r="L919" s="257"/>
      <c r="M919" s="257"/>
      <c r="N919" s="257"/>
      <c r="O919" s="258"/>
      <c r="P919" s="258"/>
      <c r="Q919" s="61"/>
      <c r="R919" s="63"/>
      <c r="S919" s="61"/>
    </row>
    <row r="920" spans="2:19" s="60" customFormat="1" ht="48" x14ac:dyDescent="0.2">
      <c r="B920" s="181"/>
      <c r="C920" s="180" t="s">
        <v>1867</v>
      </c>
      <c r="D920" s="214" t="s">
        <v>721</v>
      </c>
      <c r="E920" s="215" t="s">
        <v>2220</v>
      </c>
      <c r="F920" s="280" t="s">
        <v>1896</v>
      </c>
      <c r="G920" s="281" t="s">
        <v>2254</v>
      </c>
      <c r="H920" s="282">
        <v>1</v>
      </c>
      <c r="I920" s="270"/>
      <c r="J920" s="270"/>
      <c r="K920" s="271">
        <f t="shared" ref="K920:K926" si="312">IF(H920="","",I920+J920)</f>
        <v>0</v>
      </c>
      <c r="L920" s="270">
        <f t="shared" ref="L920:L926" si="313">IF(H920="","",H920*I920)</f>
        <v>0</v>
      </c>
      <c r="M920" s="270">
        <f t="shared" ref="M920:M926" si="314">IF(H920="","",H920*J920)</f>
        <v>0</v>
      </c>
      <c r="N920" s="271">
        <f t="shared" ref="N920:N926" si="315">IF(H920="","",H920*K920)</f>
        <v>0</v>
      </c>
      <c r="O920" s="270"/>
      <c r="P920" s="270" t="e">
        <f>IF(OR(E920="",G920=0),"",VLOOKUP(E920,#REF!,7,0)*H920)</f>
        <v>#REF!</v>
      </c>
      <c r="Q920" s="61"/>
      <c r="R920" s="63"/>
      <c r="S920" s="61"/>
    </row>
    <row r="921" spans="2:19" s="60" customFormat="1" ht="24" x14ac:dyDescent="0.2">
      <c r="B921" s="181"/>
      <c r="C921" s="180" t="s">
        <v>1867</v>
      </c>
      <c r="D921" s="214" t="s">
        <v>722</v>
      </c>
      <c r="E921" s="215" t="s">
        <v>2215</v>
      </c>
      <c r="F921" s="297" t="s">
        <v>1379</v>
      </c>
      <c r="G921" s="281" t="s">
        <v>2254</v>
      </c>
      <c r="H921" s="282">
        <v>1</v>
      </c>
      <c r="I921" s="270"/>
      <c r="J921" s="270"/>
      <c r="K921" s="271">
        <f t="shared" si="312"/>
        <v>0</v>
      </c>
      <c r="L921" s="270">
        <f t="shared" si="313"/>
        <v>0</v>
      </c>
      <c r="M921" s="270">
        <f t="shared" si="314"/>
        <v>0</v>
      </c>
      <c r="N921" s="271">
        <f t="shared" si="315"/>
        <v>0</v>
      </c>
      <c r="O921" s="270"/>
      <c r="P921" s="270" t="e">
        <f>IF(OR(E921="",G921=0),"",VLOOKUP(E921,#REF!,7,0)*H921)</f>
        <v>#REF!</v>
      </c>
      <c r="Q921" s="61"/>
      <c r="R921" s="63"/>
      <c r="S921" s="61"/>
    </row>
    <row r="922" spans="2:19" s="60" customFormat="1" ht="12" x14ac:dyDescent="0.2">
      <c r="B922" s="181"/>
      <c r="C922" s="180" t="s">
        <v>1867</v>
      </c>
      <c r="D922" s="214" t="s">
        <v>723</v>
      </c>
      <c r="E922" s="215" t="s">
        <v>2214</v>
      </c>
      <c r="F922" s="297" t="s">
        <v>1365</v>
      </c>
      <c r="G922" s="281" t="s">
        <v>2254</v>
      </c>
      <c r="H922" s="282">
        <v>7</v>
      </c>
      <c r="I922" s="270"/>
      <c r="J922" s="270"/>
      <c r="K922" s="271">
        <f t="shared" si="312"/>
        <v>0</v>
      </c>
      <c r="L922" s="270">
        <f t="shared" si="313"/>
        <v>0</v>
      </c>
      <c r="M922" s="270">
        <f t="shared" si="314"/>
        <v>0</v>
      </c>
      <c r="N922" s="271">
        <f t="shared" si="315"/>
        <v>0</v>
      </c>
      <c r="O922" s="270"/>
      <c r="P922" s="270" t="e">
        <f>IF(OR(E922="",G922=0),"",VLOOKUP(E922,#REF!,7,0)*H922)</f>
        <v>#REF!</v>
      </c>
      <c r="Q922" s="61"/>
      <c r="R922" s="63"/>
      <c r="S922" s="61"/>
    </row>
    <row r="923" spans="2:19" s="60" customFormat="1" ht="12" x14ac:dyDescent="0.2">
      <c r="B923" s="181"/>
      <c r="C923" s="180" t="s">
        <v>1766</v>
      </c>
      <c r="D923" s="214" t="s">
        <v>724</v>
      </c>
      <c r="E923" s="215">
        <v>90141</v>
      </c>
      <c r="F923" s="243" t="s">
        <v>1737</v>
      </c>
      <c r="G923" s="281" t="s">
        <v>2254</v>
      </c>
      <c r="H923" s="282">
        <v>3</v>
      </c>
      <c r="I923" s="270"/>
      <c r="J923" s="270"/>
      <c r="K923" s="257">
        <f t="shared" si="312"/>
        <v>0</v>
      </c>
      <c r="L923" s="257">
        <f t="shared" si="313"/>
        <v>0</v>
      </c>
      <c r="M923" s="257">
        <f t="shared" si="314"/>
        <v>0</v>
      </c>
      <c r="N923" s="257">
        <f t="shared" si="315"/>
        <v>0</v>
      </c>
      <c r="O923" s="258"/>
      <c r="P923" s="270" t="e">
        <f>IF(OR(E923="",G923=0),"",VLOOKUP(E923,#REF!,10,0)*H923)</f>
        <v>#REF!</v>
      </c>
      <c r="Q923" s="61"/>
      <c r="R923" s="63"/>
      <c r="S923" s="61"/>
    </row>
    <row r="924" spans="2:19" s="60" customFormat="1" ht="12" x14ac:dyDescent="0.2">
      <c r="B924" s="181"/>
      <c r="C924" s="180" t="s">
        <v>1766</v>
      </c>
      <c r="D924" s="214" t="s">
        <v>725</v>
      </c>
      <c r="E924" s="215">
        <v>90422</v>
      </c>
      <c r="F924" s="280" t="s">
        <v>6</v>
      </c>
      <c r="G924" s="281" t="s">
        <v>2258</v>
      </c>
      <c r="H924" s="282">
        <v>92</v>
      </c>
      <c r="I924" s="270"/>
      <c r="J924" s="270"/>
      <c r="K924" s="257">
        <f t="shared" si="312"/>
        <v>0</v>
      </c>
      <c r="L924" s="257">
        <f t="shared" si="313"/>
        <v>0</v>
      </c>
      <c r="M924" s="257">
        <f t="shared" si="314"/>
        <v>0</v>
      </c>
      <c r="N924" s="257">
        <f t="shared" si="315"/>
        <v>0</v>
      </c>
      <c r="O924" s="258"/>
      <c r="P924" s="270" t="e">
        <f>IF(OR(E924="",G924=0),"",VLOOKUP(E924,#REF!,10,0)*H924)</f>
        <v>#REF!</v>
      </c>
      <c r="Q924" s="61"/>
      <c r="R924" s="63"/>
      <c r="S924" s="61"/>
    </row>
    <row r="925" spans="2:19" s="60" customFormat="1" ht="12" x14ac:dyDescent="0.2">
      <c r="B925" s="181"/>
      <c r="C925" s="180" t="s">
        <v>1766</v>
      </c>
      <c r="D925" s="214" t="s">
        <v>726</v>
      </c>
      <c r="E925" s="215">
        <v>90453</v>
      </c>
      <c r="F925" s="280" t="s">
        <v>11</v>
      </c>
      <c r="G925" s="281" t="s">
        <v>2254</v>
      </c>
      <c r="H925" s="282">
        <v>4</v>
      </c>
      <c r="I925" s="270"/>
      <c r="J925" s="270"/>
      <c r="K925" s="257">
        <f t="shared" si="312"/>
        <v>0</v>
      </c>
      <c r="L925" s="257">
        <f t="shared" si="313"/>
        <v>0</v>
      </c>
      <c r="M925" s="257">
        <f t="shared" si="314"/>
        <v>0</v>
      </c>
      <c r="N925" s="257">
        <f t="shared" si="315"/>
        <v>0</v>
      </c>
      <c r="O925" s="258"/>
      <c r="P925" s="270" t="e">
        <f>IF(OR(E925="",G925=0),"",VLOOKUP(E925,#REF!,10,0)*H925)</f>
        <v>#REF!</v>
      </c>
      <c r="Q925" s="61"/>
      <c r="R925" s="63"/>
      <c r="S925" s="61"/>
    </row>
    <row r="926" spans="2:19" s="60" customFormat="1" ht="12" x14ac:dyDescent="0.2">
      <c r="B926" s="181"/>
      <c r="C926" s="180" t="s">
        <v>1766</v>
      </c>
      <c r="D926" s="214" t="s">
        <v>727</v>
      </c>
      <c r="E926" s="215">
        <v>90303</v>
      </c>
      <c r="F926" s="280" t="s">
        <v>1897</v>
      </c>
      <c r="G926" s="285" t="s">
        <v>2083</v>
      </c>
      <c r="H926" s="282">
        <v>4</v>
      </c>
      <c r="I926" s="270"/>
      <c r="J926" s="270"/>
      <c r="K926" s="257">
        <f t="shared" si="312"/>
        <v>0</v>
      </c>
      <c r="L926" s="257">
        <f t="shared" si="313"/>
        <v>0</v>
      </c>
      <c r="M926" s="257">
        <f t="shared" si="314"/>
        <v>0</v>
      </c>
      <c r="N926" s="257">
        <f t="shared" si="315"/>
        <v>0</v>
      </c>
      <c r="O926" s="258"/>
      <c r="P926" s="270" t="e">
        <f>IF(OR(E926="",G926=0),"",VLOOKUP(E926,#REF!,10,0)*H926)</f>
        <v>#REF!</v>
      </c>
      <c r="Q926" s="61"/>
      <c r="R926" s="63"/>
      <c r="S926" s="61"/>
    </row>
    <row r="927" spans="2:19" s="60" customFormat="1" ht="12" x14ac:dyDescent="0.2">
      <c r="B927" s="181"/>
      <c r="C927" s="180" t="s">
        <v>1867</v>
      </c>
      <c r="D927" s="214" t="s">
        <v>728</v>
      </c>
      <c r="E927" s="215">
        <v>83420</v>
      </c>
      <c r="F927" s="243" t="s">
        <v>1218</v>
      </c>
      <c r="G927" s="281" t="s">
        <v>2258</v>
      </c>
      <c r="H927" s="282">
        <v>230</v>
      </c>
      <c r="I927" s="270"/>
      <c r="J927" s="270"/>
      <c r="K927" s="271">
        <f>IF(H927="","",I927+J927)</f>
        <v>0</v>
      </c>
      <c r="L927" s="270">
        <f>IF(H927="","",H927*I927)</f>
        <v>0</v>
      </c>
      <c r="M927" s="270">
        <f>IF(H927="","",H927*J927)</f>
        <v>0</v>
      </c>
      <c r="N927" s="271">
        <f>IF(H927="","",H927*K927)</f>
        <v>0</v>
      </c>
      <c r="O927" s="270"/>
      <c r="P927" s="270" t="e">
        <f>IF(OR(E927="",G927=0),"",VLOOKUP(E927,#REF!,7,0)*H927)</f>
        <v>#REF!</v>
      </c>
      <c r="Q927" s="61"/>
      <c r="R927" s="63"/>
      <c r="S927" s="61"/>
    </row>
    <row r="928" spans="2:19" s="60" customFormat="1" ht="12" x14ac:dyDescent="0.2">
      <c r="B928" s="181"/>
      <c r="C928" s="180"/>
      <c r="D928" s="214" t="s">
        <v>729</v>
      </c>
      <c r="E928" s="215"/>
      <c r="F928" s="277" t="s">
        <v>1380</v>
      </c>
      <c r="G928" s="281"/>
      <c r="H928" s="282"/>
      <c r="I928" s="257"/>
      <c r="J928" s="257"/>
      <c r="K928" s="257"/>
      <c r="L928" s="257"/>
      <c r="M928" s="257"/>
      <c r="N928" s="257"/>
      <c r="O928" s="258"/>
      <c r="P928" s="258"/>
      <c r="Q928" s="61"/>
      <c r="R928" s="63"/>
      <c r="S928" s="61"/>
    </row>
    <row r="929" spans="2:19" s="60" customFormat="1" ht="12" x14ac:dyDescent="0.2">
      <c r="B929" s="181"/>
      <c r="C929" s="180" t="s">
        <v>1766</v>
      </c>
      <c r="D929" s="214" t="s">
        <v>730</v>
      </c>
      <c r="E929" s="215">
        <v>90442</v>
      </c>
      <c r="F929" s="284" t="s">
        <v>1368</v>
      </c>
      <c r="G929" s="285" t="s">
        <v>2254</v>
      </c>
      <c r="H929" s="286">
        <v>7</v>
      </c>
      <c r="I929" s="270"/>
      <c r="J929" s="270"/>
      <c r="K929" s="257">
        <f t="shared" ref="K929:K934" si="316">IF(H929="","",I929+J929)</f>
        <v>0</v>
      </c>
      <c r="L929" s="257">
        <f t="shared" ref="L929:L934" si="317">IF(H929="","",H929*I929)</f>
        <v>0</v>
      </c>
      <c r="M929" s="257">
        <f t="shared" ref="M929:M934" si="318">IF(H929="","",H929*J929)</f>
        <v>0</v>
      </c>
      <c r="N929" s="257">
        <f t="shared" ref="N929:N934" si="319">IF(H929="","",H929*K929)</f>
        <v>0</v>
      </c>
      <c r="O929" s="258"/>
      <c r="P929" s="270" t="e">
        <f>IF(OR(E929="",G929=0),"",VLOOKUP(E929,#REF!,10,0)*H929)</f>
        <v>#REF!</v>
      </c>
      <c r="Q929" s="61"/>
      <c r="R929" s="63"/>
      <c r="S929" s="61"/>
    </row>
    <row r="930" spans="2:19" s="60" customFormat="1" ht="12" x14ac:dyDescent="0.2">
      <c r="B930" s="181"/>
      <c r="C930" s="180" t="s">
        <v>1766</v>
      </c>
      <c r="D930" s="214" t="s">
        <v>731</v>
      </c>
      <c r="E930" s="215">
        <v>90449</v>
      </c>
      <c r="F930" s="240" t="s">
        <v>1660</v>
      </c>
      <c r="G930" s="285" t="s">
        <v>2258</v>
      </c>
      <c r="H930" s="286">
        <v>210</v>
      </c>
      <c r="I930" s="270"/>
      <c r="J930" s="270"/>
      <c r="K930" s="257">
        <f t="shared" si="316"/>
        <v>0</v>
      </c>
      <c r="L930" s="257">
        <f t="shared" si="317"/>
        <v>0</v>
      </c>
      <c r="M930" s="257">
        <f t="shared" si="318"/>
        <v>0</v>
      </c>
      <c r="N930" s="257">
        <f t="shared" si="319"/>
        <v>0</v>
      </c>
      <c r="O930" s="258"/>
      <c r="P930" s="270" t="e">
        <f>IF(OR(E930="",G930=0),"",VLOOKUP(E930,#REF!,10,0)*H930)</f>
        <v>#REF!</v>
      </c>
      <c r="Q930" s="61"/>
      <c r="R930" s="63"/>
      <c r="S930" s="61"/>
    </row>
    <row r="931" spans="2:19" s="60" customFormat="1" ht="12" x14ac:dyDescent="0.2">
      <c r="B931" s="181"/>
      <c r="C931" s="180" t="s">
        <v>1867</v>
      </c>
      <c r="D931" s="214" t="s">
        <v>732</v>
      </c>
      <c r="E931" s="215" t="s">
        <v>2281</v>
      </c>
      <c r="F931" s="240" t="s">
        <v>1628</v>
      </c>
      <c r="G931" s="292" t="s">
        <v>2254</v>
      </c>
      <c r="H931" s="291">
        <v>7</v>
      </c>
      <c r="I931" s="270"/>
      <c r="J931" s="270"/>
      <c r="K931" s="271">
        <f t="shared" si="316"/>
        <v>0</v>
      </c>
      <c r="L931" s="270">
        <f t="shared" si="317"/>
        <v>0</v>
      </c>
      <c r="M931" s="270">
        <f t="shared" si="318"/>
        <v>0</v>
      </c>
      <c r="N931" s="271">
        <f t="shared" si="319"/>
        <v>0</v>
      </c>
      <c r="O931" s="270"/>
      <c r="P931" s="270" t="e">
        <f>IF(OR(E931="",G931=0),"",VLOOKUP(E931,#REF!,7,0)*H931)</f>
        <v>#REF!</v>
      </c>
      <c r="Q931" s="61"/>
      <c r="R931" s="63"/>
      <c r="S931" s="61"/>
    </row>
    <row r="932" spans="2:19" s="60" customFormat="1" ht="24" x14ac:dyDescent="0.2">
      <c r="B932" s="181"/>
      <c r="C932" s="180" t="s">
        <v>1766</v>
      </c>
      <c r="D932" s="214" t="s">
        <v>733</v>
      </c>
      <c r="E932" s="215">
        <v>90129</v>
      </c>
      <c r="F932" s="232" t="s">
        <v>1455</v>
      </c>
      <c r="G932" s="281" t="s">
        <v>2254</v>
      </c>
      <c r="H932" s="282">
        <v>9</v>
      </c>
      <c r="I932" s="270"/>
      <c r="J932" s="270"/>
      <c r="K932" s="257">
        <f t="shared" si="316"/>
        <v>0</v>
      </c>
      <c r="L932" s="257">
        <f t="shared" si="317"/>
        <v>0</v>
      </c>
      <c r="M932" s="257">
        <f t="shared" si="318"/>
        <v>0</v>
      </c>
      <c r="N932" s="257">
        <f t="shared" si="319"/>
        <v>0</v>
      </c>
      <c r="O932" s="258"/>
      <c r="P932" s="270" t="e">
        <f>IF(OR(E932="",G932=0),"",VLOOKUP(E932,#REF!,10,0)*H932)</f>
        <v>#REF!</v>
      </c>
      <c r="Q932" s="61"/>
      <c r="R932" s="63"/>
      <c r="S932" s="61"/>
    </row>
    <row r="933" spans="2:19" s="60" customFormat="1" ht="24" x14ac:dyDescent="0.2">
      <c r="B933" s="181"/>
      <c r="C933" s="180" t="s">
        <v>1867</v>
      </c>
      <c r="D933" s="214" t="s">
        <v>734</v>
      </c>
      <c r="E933" s="215" t="s">
        <v>2279</v>
      </c>
      <c r="F933" s="240" t="s">
        <v>1630</v>
      </c>
      <c r="G933" s="281" t="s">
        <v>2258</v>
      </c>
      <c r="H933" s="282">
        <v>100</v>
      </c>
      <c r="I933" s="270"/>
      <c r="J933" s="270"/>
      <c r="K933" s="271">
        <f t="shared" si="316"/>
        <v>0</v>
      </c>
      <c r="L933" s="270">
        <f t="shared" si="317"/>
        <v>0</v>
      </c>
      <c r="M933" s="270">
        <f t="shared" si="318"/>
        <v>0</v>
      </c>
      <c r="N933" s="271">
        <f t="shared" si="319"/>
        <v>0</v>
      </c>
      <c r="O933" s="270"/>
      <c r="P933" s="270" t="e">
        <f>IF(OR(E933="",G933=0),"",VLOOKUP(E933,#REF!,7,0)*H933)</f>
        <v>#REF!</v>
      </c>
      <c r="Q933" s="61"/>
      <c r="R933" s="63"/>
      <c r="S933" s="61"/>
    </row>
    <row r="934" spans="2:19" s="60" customFormat="1" ht="12" x14ac:dyDescent="0.2">
      <c r="B934" s="181"/>
      <c r="C934" s="180" t="s">
        <v>1867</v>
      </c>
      <c r="D934" s="214" t="s">
        <v>735</v>
      </c>
      <c r="E934" s="215" t="s">
        <v>2206</v>
      </c>
      <c r="F934" s="297" t="s">
        <v>1270</v>
      </c>
      <c r="G934" s="281" t="s">
        <v>2258</v>
      </c>
      <c r="H934" s="282">
        <v>700</v>
      </c>
      <c r="I934" s="270"/>
      <c r="J934" s="270"/>
      <c r="K934" s="271">
        <f t="shared" si="316"/>
        <v>0</v>
      </c>
      <c r="L934" s="270">
        <f t="shared" si="317"/>
        <v>0</v>
      </c>
      <c r="M934" s="270">
        <f t="shared" si="318"/>
        <v>0</v>
      </c>
      <c r="N934" s="271">
        <f t="shared" si="319"/>
        <v>0</v>
      </c>
      <c r="O934" s="270"/>
      <c r="P934" s="270" t="e">
        <f>IF(OR(E934="",G934=0),"",VLOOKUP(E934,#REF!,7,0)*H934)</f>
        <v>#REF!</v>
      </c>
      <c r="Q934" s="61"/>
      <c r="R934" s="63"/>
      <c r="S934" s="61"/>
    </row>
    <row r="935" spans="2:19" s="60" customFormat="1" ht="12" x14ac:dyDescent="0.2">
      <c r="B935" s="181"/>
      <c r="C935" s="180"/>
      <c r="D935" s="214" t="s">
        <v>736</v>
      </c>
      <c r="E935" s="215"/>
      <c r="F935" s="277" t="s">
        <v>1381</v>
      </c>
      <c r="G935" s="281"/>
      <c r="H935" s="282"/>
      <c r="I935" s="257"/>
      <c r="J935" s="257"/>
      <c r="K935" s="257"/>
      <c r="L935" s="257"/>
      <c r="M935" s="257"/>
      <c r="N935" s="257"/>
      <c r="O935" s="258"/>
      <c r="P935" s="258"/>
      <c r="Q935" s="61"/>
      <c r="R935" s="63"/>
      <c r="S935" s="61"/>
    </row>
    <row r="936" spans="2:19" s="60" customFormat="1" ht="48" x14ac:dyDescent="0.2">
      <c r="B936" s="181"/>
      <c r="C936" s="180" t="s">
        <v>1867</v>
      </c>
      <c r="D936" s="214" t="s">
        <v>737</v>
      </c>
      <c r="E936" s="215" t="s">
        <v>2222</v>
      </c>
      <c r="F936" s="280" t="s">
        <v>1896</v>
      </c>
      <c r="G936" s="281" t="s">
        <v>2254</v>
      </c>
      <c r="H936" s="282">
        <v>1</v>
      </c>
      <c r="I936" s="270"/>
      <c r="J936" s="270"/>
      <c r="K936" s="271">
        <f t="shared" ref="K936:K945" si="320">IF(H936="","",I936+J936)</f>
        <v>0</v>
      </c>
      <c r="L936" s="270">
        <f t="shared" ref="L936:L945" si="321">IF(H936="","",H936*I936)</f>
        <v>0</v>
      </c>
      <c r="M936" s="270">
        <f t="shared" ref="M936:M945" si="322">IF(H936="","",H936*J936)</f>
        <v>0</v>
      </c>
      <c r="N936" s="271">
        <f t="shared" ref="N936:N945" si="323">IF(H936="","",H936*K936)</f>
        <v>0</v>
      </c>
      <c r="O936" s="270"/>
      <c r="P936" s="270" t="e">
        <f>IF(OR(E936="",G936=0),"",VLOOKUP(E936,#REF!,7,0)*H936)</f>
        <v>#REF!</v>
      </c>
      <c r="Q936" s="61"/>
      <c r="R936" s="63"/>
      <c r="S936" s="61"/>
    </row>
    <row r="937" spans="2:19" s="60" customFormat="1" ht="24" x14ac:dyDescent="0.2">
      <c r="B937" s="181"/>
      <c r="C937" s="180" t="s">
        <v>1867</v>
      </c>
      <c r="D937" s="214" t="s">
        <v>738</v>
      </c>
      <c r="E937" s="215" t="s">
        <v>2216</v>
      </c>
      <c r="F937" s="297" t="s">
        <v>1291</v>
      </c>
      <c r="G937" s="281" t="s">
        <v>2254</v>
      </c>
      <c r="H937" s="282">
        <v>1</v>
      </c>
      <c r="I937" s="270"/>
      <c r="J937" s="270"/>
      <c r="K937" s="271">
        <f t="shared" si="320"/>
        <v>0</v>
      </c>
      <c r="L937" s="270">
        <f t="shared" si="321"/>
        <v>0</v>
      </c>
      <c r="M937" s="270">
        <f t="shared" si="322"/>
        <v>0</v>
      </c>
      <c r="N937" s="271">
        <f t="shared" si="323"/>
        <v>0</v>
      </c>
      <c r="O937" s="270"/>
      <c r="P937" s="270" t="e">
        <f>IF(OR(E937="",G937=0),"",VLOOKUP(E937,#REF!,7,0)*H937)</f>
        <v>#REF!</v>
      </c>
      <c r="Q937" s="61"/>
      <c r="R937" s="63"/>
      <c r="S937" s="61"/>
    </row>
    <row r="938" spans="2:19" s="60" customFormat="1" ht="12" x14ac:dyDescent="0.2">
      <c r="B938" s="181"/>
      <c r="C938" s="180" t="s">
        <v>1867</v>
      </c>
      <c r="D938" s="214" t="s">
        <v>739</v>
      </c>
      <c r="E938" s="215" t="s">
        <v>2215</v>
      </c>
      <c r="F938" s="297" t="s">
        <v>1330</v>
      </c>
      <c r="G938" s="281" t="s">
        <v>2254</v>
      </c>
      <c r="H938" s="282">
        <v>2</v>
      </c>
      <c r="I938" s="270"/>
      <c r="J938" s="270"/>
      <c r="K938" s="271">
        <f t="shared" si="320"/>
        <v>0</v>
      </c>
      <c r="L938" s="270">
        <f t="shared" si="321"/>
        <v>0</v>
      </c>
      <c r="M938" s="270">
        <f t="shared" si="322"/>
        <v>0</v>
      </c>
      <c r="N938" s="271">
        <f t="shared" si="323"/>
        <v>0</v>
      </c>
      <c r="O938" s="270"/>
      <c r="P938" s="270" t="e">
        <f>IF(OR(E938="",G938=0),"",VLOOKUP(E938,#REF!,7,0)*H938)</f>
        <v>#REF!</v>
      </c>
      <c r="Q938" s="61"/>
      <c r="R938" s="63"/>
      <c r="S938" s="61"/>
    </row>
    <row r="939" spans="2:19" s="60" customFormat="1" ht="12" x14ac:dyDescent="0.2">
      <c r="B939" s="181"/>
      <c r="C939" s="180" t="s">
        <v>1867</v>
      </c>
      <c r="D939" s="214" t="s">
        <v>740</v>
      </c>
      <c r="E939" s="215" t="s">
        <v>2215</v>
      </c>
      <c r="F939" s="297" t="s">
        <v>1317</v>
      </c>
      <c r="G939" s="281" t="s">
        <v>2254</v>
      </c>
      <c r="H939" s="282">
        <v>1</v>
      </c>
      <c r="I939" s="270"/>
      <c r="J939" s="270"/>
      <c r="K939" s="271">
        <f t="shared" si="320"/>
        <v>0</v>
      </c>
      <c r="L939" s="270">
        <f t="shared" si="321"/>
        <v>0</v>
      </c>
      <c r="M939" s="270">
        <f t="shared" si="322"/>
        <v>0</v>
      </c>
      <c r="N939" s="271">
        <f t="shared" si="323"/>
        <v>0</v>
      </c>
      <c r="O939" s="270"/>
      <c r="P939" s="270" t="e">
        <f>IF(OR(E939="",G939=0),"",VLOOKUP(E939,#REF!,7,0)*H939)</f>
        <v>#REF!</v>
      </c>
      <c r="Q939" s="61"/>
      <c r="R939" s="63"/>
      <c r="S939" s="61"/>
    </row>
    <row r="940" spans="2:19" s="60" customFormat="1" ht="12" x14ac:dyDescent="0.2">
      <c r="B940" s="181"/>
      <c r="C940" s="180" t="s">
        <v>1867</v>
      </c>
      <c r="D940" s="214" t="s">
        <v>741</v>
      </c>
      <c r="E940" s="215" t="s">
        <v>2214</v>
      </c>
      <c r="F940" s="297" t="s">
        <v>1382</v>
      </c>
      <c r="G940" s="281" t="s">
        <v>2254</v>
      </c>
      <c r="H940" s="282">
        <v>4</v>
      </c>
      <c r="I940" s="270"/>
      <c r="J940" s="270"/>
      <c r="K940" s="271">
        <f t="shared" si="320"/>
        <v>0</v>
      </c>
      <c r="L940" s="270">
        <f t="shared" si="321"/>
        <v>0</v>
      </c>
      <c r="M940" s="270">
        <f t="shared" si="322"/>
        <v>0</v>
      </c>
      <c r="N940" s="271">
        <f t="shared" si="323"/>
        <v>0</v>
      </c>
      <c r="O940" s="270"/>
      <c r="P940" s="270" t="e">
        <f>IF(OR(E940="",G940=0),"",VLOOKUP(E940,#REF!,7,0)*H940)</f>
        <v>#REF!</v>
      </c>
      <c r="Q940" s="61"/>
      <c r="R940" s="63"/>
      <c r="S940" s="61"/>
    </row>
    <row r="941" spans="2:19" s="60" customFormat="1" ht="12" x14ac:dyDescent="0.2">
      <c r="B941" s="181"/>
      <c r="C941" s="180" t="s">
        <v>1867</v>
      </c>
      <c r="D941" s="214" t="s">
        <v>742</v>
      </c>
      <c r="E941" s="215" t="s">
        <v>2214</v>
      </c>
      <c r="F941" s="297" t="s">
        <v>1365</v>
      </c>
      <c r="G941" s="281" t="s">
        <v>2254</v>
      </c>
      <c r="H941" s="282">
        <v>4</v>
      </c>
      <c r="I941" s="270"/>
      <c r="J941" s="270"/>
      <c r="K941" s="271">
        <f t="shared" si="320"/>
        <v>0</v>
      </c>
      <c r="L941" s="270">
        <f t="shared" si="321"/>
        <v>0</v>
      </c>
      <c r="M941" s="270">
        <f t="shared" si="322"/>
        <v>0</v>
      </c>
      <c r="N941" s="271">
        <f t="shared" si="323"/>
        <v>0</v>
      </c>
      <c r="O941" s="270"/>
      <c r="P941" s="270" t="e">
        <f>IF(OR(E941="",G941=0),"",VLOOKUP(E941,#REF!,7,0)*H941)</f>
        <v>#REF!</v>
      </c>
      <c r="Q941" s="61"/>
      <c r="R941" s="63"/>
      <c r="S941" s="61"/>
    </row>
    <row r="942" spans="2:19" s="60" customFormat="1" ht="12" x14ac:dyDescent="0.2">
      <c r="B942" s="181"/>
      <c r="C942" s="180" t="s">
        <v>1766</v>
      </c>
      <c r="D942" s="214" t="s">
        <v>743</v>
      </c>
      <c r="E942" s="215">
        <v>90141</v>
      </c>
      <c r="F942" s="243" t="s">
        <v>1737</v>
      </c>
      <c r="G942" s="281" t="s">
        <v>2254</v>
      </c>
      <c r="H942" s="282">
        <v>3</v>
      </c>
      <c r="I942" s="270"/>
      <c r="J942" s="270"/>
      <c r="K942" s="257">
        <f t="shared" si="320"/>
        <v>0</v>
      </c>
      <c r="L942" s="257">
        <f t="shared" si="321"/>
        <v>0</v>
      </c>
      <c r="M942" s="257">
        <f t="shared" si="322"/>
        <v>0</v>
      </c>
      <c r="N942" s="257">
        <f t="shared" si="323"/>
        <v>0</v>
      </c>
      <c r="O942" s="258"/>
      <c r="P942" s="270" t="e">
        <f>IF(OR(E942="",G942=0),"",VLOOKUP(E942,#REF!,10,0)*H942)</f>
        <v>#REF!</v>
      </c>
      <c r="Q942" s="61"/>
      <c r="R942" s="63"/>
      <c r="S942" s="61"/>
    </row>
    <row r="943" spans="2:19" s="60" customFormat="1" ht="12" x14ac:dyDescent="0.2">
      <c r="B943" s="181"/>
      <c r="C943" s="180" t="s">
        <v>1766</v>
      </c>
      <c r="D943" s="214" t="s">
        <v>744</v>
      </c>
      <c r="E943" s="215">
        <v>90423</v>
      </c>
      <c r="F943" s="280" t="s">
        <v>7</v>
      </c>
      <c r="G943" s="281" t="s">
        <v>2258</v>
      </c>
      <c r="H943" s="282">
        <v>106</v>
      </c>
      <c r="I943" s="270"/>
      <c r="J943" s="270"/>
      <c r="K943" s="257">
        <f t="shared" si="320"/>
        <v>0</v>
      </c>
      <c r="L943" s="257">
        <f t="shared" si="321"/>
        <v>0</v>
      </c>
      <c r="M943" s="257">
        <f t="shared" si="322"/>
        <v>0</v>
      </c>
      <c r="N943" s="257">
        <f t="shared" si="323"/>
        <v>0</v>
      </c>
      <c r="O943" s="258"/>
      <c r="P943" s="270" t="e">
        <f>IF(OR(E943="",G943=0),"",VLOOKUP(E943,#REF!,10,0)*H943)</f>
        <v>#REF!</v>
      </c>
      <c r="Q943" s="61"/>
      <c r="R943" s="63"/>
      <c r="S943" s="61"/>
    </row>
    <row r="944" spans="2:19" s="60" customFormat="1" ht="12" x14ac:dyDescent="0.2">
      <c r="B944" s="181"/>
      <c r="C944" s="180" t="s">
        <v>1766</v>
      </c>
      <c r="D944" s="214" t="s">
        <v>745</v>
      </c>
      <c r="E944" s="215">
        <v>90452</v>
      </c>
      <c r="F944" s="280" t="s">
        <v>10</v>
      </c>
      <c r="G944" s="281" t="s">
        <v>2254</v>
      </c>
      <c r="H944" s="282">
        <v>4</v>
      </c>
      <c r="I944" s="270"/>
      <c r="J944" s="270"/>
      <c r="K944" s="257">
        <f t="shared" si="320"/>
        <v>0</v>
      </c>
      <c r="L944" s="257">
        <f t="shared" si="321"/>
        <v>0</v>
      </c>
      <c r="M944" s="257">
        <f t="shared" si="322"/>
        <v>0</v>
      </c>
      <c r="N944" s="257">
        <f t="shared" si="323"/>
        <v>0</v>
      </c>
      <c r="O944" s="258"/>
      <c r="P944" s="270" t="e">
        <f>IF(OR(E944="",G944=0),"",VLOOKUP(E944,#REF!,10,0)*H944)</f>
        <v>#REF!</v>
      </c>
      <c r="Q944" s="61"/>
      <c r="R944" s="63"/>
      <c r="S944" s="61"/>
    </row>
    <row r="945" spans="2:19" s="60" customFormat="1" ht="12" x14ac:dyDescent="0.2">
      <c r="B945" s="181"/>
      <c r="C945" s="180" t="s">
        <v>1766</v>
      </c>
      <c r="D945" s="214" t="s">
        <v>746</v>
      </c>
      <c r="E945" s="215">
        <v>90407</v>
      </c>
      <c r="F945" s="280" t="s">
        <v>1243</v>
      </c>
      <c r="G945" s="285" t="s">
        <v>2083</v>
      </c>
      <c r="H945" s="282">
        <v>4</v>
      </c>
      <c r="I945" s="270"/>
      <c r="J945" s="270"/>
      <c r="K945" s="257">
        <f t="shared" si="320"/>
        <v>0</v>
      </c>
      <c r="L945" s="257">
        <f t="shared" si="321"/>
        <v>0</v>
      </c>
      <c r="M945" s="257">
        <f t="shared" si="322"/>
        <v>0</v>
      </c>
      <c r="N945" s="257">
        <f t="shared" si="323"/>
        <v>0</v>
      </c>
      <c r="O945" s="258"/>
      <c r="P945" s="270" t="e">
        <f>IF(OR(E945="",G945=0),"",VLOOKUP(E945,#REF!,10,0)*H945)</f>
        <v>#REF!</v>
      </c>
      <c r="Q945" s="61"/>
      <c r="R945" s="63"/>
      <c r="S945" s="61"/>
    </row>
    <row r="946" spans="2:19" s="60" customFormat="1" ht="12" x14ac:dyDescent="0.2">
      <c r="B946" s="181"/>
      <c r="C946" s="180" t="s">
        <v>1867</v>
      </c>
      <c r="D946" s="214" t="s">
        <v>747</v>
      </c>
      <c r="E946" s="215">
        <v>83422</v>
      </c>
      <c r="F946" s="243" t="s">
        <v>1277</v>
      </c>
      <c r="G946" s="281" t="s">
        <v>2258</v>
      </c>
      <c r="H946" s="282">
        <v>212</v>
      </c>
      <c r="I946" s="270"/>
      <c r="J946" s="270"/>
      <c r="K946" s="271">
        <f>IF(H946="","",I946+J946)</f>
        <v>0</v>
      </c>
      <c r="L946" s="270">
        <f>IF(H946="","",H946*I946)</f>
        <v>0</v>
      </c>
      <c r="M946" s="270">
        <f>IF(H946="","",H946*J946)</f>
        <v>0</v>
      </c>
      <c r="N946" s="271">
        <f>IF(H946="","",H946*K946)</f>
        <v>0</v>
      </c>
      <c r="O946" s="270"/>
      <c r="P946" s="270" t="e">
        <f>IF(OR(E946="",G946=0),"",VLOOKUP(E946,#REF!,7,0)*H946)</f>
        <v>#REF!</v>
      </c>
      <c r="Q946" s="61"/>
      <c r="R946" s="63"/>
      <c r="S946" s="61"/>
    </row>
    <row r="947" spans="2:19" s="60" customFormat="1" ht="12" x14ac:dyDescent="0.2">
      <c r="B947" s="181"/>
      <c r="C947" s="180" t="s">
        <v>1867</v>
      </c>
      <c r="D947" s="214" t="s">
        <v>748</v>
      </c>
      <c r="E947" s="215">
        <v>83420</v>
      </c>
      <c r="F947" s="243" t="s">
        <v>1218</v>
      </c>
      <c r="G947" s="281" t="s">
        <v>2258</v>
      </c>
      <c r="H947" s="282">
        <v>53</v>
      </c>
      <c r="I947" s="270"/>
      <c r="J947" s="270"/>
      <c r="K947" s="271">
        <f>IF(H947="","",I947+J947)</f>
        <v>0</v>
      </c>
      <c r="L947" s="270">
        <f>IF(H947="","",H947*I947)</f>
        <v>0</v>
      </c>
      <c r="M947" s="270">
        <f>IF(H947="","",H947*J947)</f>
        <v>0</v>
      </c>
      <c r="N947" s="271">
        <f>IF(H947="","",H947*K947)</f>
        <v>0</v>
      </c>
      <c r="O947" s="270"/>
      <c r="P947" s="270" t="e">
        <f>IF(OR(E947="",G947=0),"",VLOOKUP(E947,#REF!,7,0)*H947)</f>
        <v>#REF!</v>
      </c>
      <c r="Q947" s="61"/>
      <c r="R947" s="63"/>
      <c r="S947" s="61"/>
    </row>
    <row r="948" spans="2:19" s="60" customFormat="1" ht="12" x14ac:dyDescent="0.2">
      <c r="B948" s="181"/>
      <c r="C948" s="180"/>
      <c r="D948" s="214" t="s">
        <v>749</v>
      </c>
      <c r="E948" s="215"/>
      <c r="F948" s="277" t="s">
        <v>1383</v>
      </c>
      <c r="G948" s="281"/>
      <c r="H948" s="282"/>
      <c r="I948" s="257"/>
      <c r="J948" s="257"/>
      <c r="K948" s="257"/>
      <c r="L948" s="257"/>
      <c r="M948" s="257"/>
      <c r="N948" s="257"/>
      <c r="O948" s="258"/>
      <c r="P948" s="258"/>
      <c r="Q948" s="61"/>
      <c r="R948" s="63"/>
      <c r="S948" s="61"/>
    </row>
    <row r="949" spans="2:19" s="60" customFormat="1" ht="12" x14ac:dyDescent="0.2">
      <c r="B949" s="181"/>
      <c r="C949" s="180" t="s">
        <v>1766</v>
      </c>
      <c r="D949" s="214" t="s">
        <v>750</v>
      </c>
      <c r="E949" s="215">
        <v>90442</v>
      </c>
      <c r="F949" s="284" t="s">
        <v>1368</v>
      </c>
      <c r="G949" s="285" t="s">
        <v>2254</v>
      </c>
      <c r="H949" s="286">
        <v>10</v>
      </c>
      <c r="I949" s="270"/>
      <c r="J949" s="270"/>
      <c r="K949" s="257">
        <f t="shared" ref="K949:K957" si="324">IF(H949="","",I949+J949)</f>
        <v>0</v>
      </c>
      <c r="L949" s="257">
        <f t="shared" ref="L949:L957" si="325">IF(H949="","",H949*I949)</f>
        <v>0</v>
      </c>
      <c r="M949" s="257">
        <f t="shared" ref="M949:M957" si="326">IF(H949="","",H949*J949)</f>
        <v>0</v>
      </c>
      <c r="N949" s="257">
        <f t="shared" ref="N949:N957" si="327">IF(H949="","",H949*K949)</f>
        <v>0</v>
      </c>
      <c r="O949" s="258"/>
      <c r="P949" s="270" t="e">
        <f>IF(OR(E949="",G949=0),"",VLOOKUP(E949,#REF!,10,0)*H949)</f>
        <v>#REF!</v>
      </c>
      <c r="Q949" s="61"/>
      <c r="R949" s="63"/>
      <c r="S949" s="61"/>
    </row>
    <row r="950" spans="2:19" s="60" customFormat="1" ht="12" x14ac:dyDescent="0.2">
      <c r="B950" s="181"/>
      <c r="C950" s="180" t="s">
        <v>1766</v>
      </c>
      <c r="D950" s="214" t="s">
        <v>751</v>
      </c>
      <c r="E950" s="215">
        <v>90449</v>
      </c>
      <c r="F950" s="240" t="s">
        <v>1660</v>
      </c>
      <c r="G950" s="285" t="s">
        <v>2258</v>
      </c>
      <c r="H950" s="286">
        <v>300</v>
      </c>
      <c r="I950" s="270"/>
      <c r="J950" s="270"/>
      <c r="K950" s="257">
        <f t="shared" si="324"/>
        <v>0</v>
      </c>
      <c r="L950" s="257">
        <f t="shared" si="325"/>
        <v>0</v>
      </c>
      <c r="M950" s="257">
        <f t="shared" si="326"/>
        <v>0</v>
      </c>
      <c r="N950" s="257">
        <f t="shared" si="327"/>
        <v>0</v>
      </c>
      <c r="O950" s="258"/>
      <c r="P950" s="270" t="e">
        <f>IF(OR(E950="",G950=0),"",VLOOKUP(E950,#REF!,10,0)*H950)</f>
        <v>#REF!</v>
      </c>
      <c r="Q950" s="61"/>
      <c r="R950" s="63"/>
      <c r="S950" s="61"/>
    </row>
    <row r="951" spans="2:19" s="60" customFormat="1" ht="12" x14ac:dyDescent="0.2">
      <c r="B951" s="181"/>
      <c r="C951" s="180" t="s">
        <v>1867</v>
      </c>
      <c r="D951" s="214" t="s">
        <v>752</v>
      </c>
      <c r="E951" s="215" t="s">
        <v>2281</v>
      </c>
      <c r="F951" s="240" t="s">
        <v>1628</v>
      </c>
      <c r="G951" s="292" t="s">
        <v>2254</v>
      </c>
      <c r="H951" s="291">
        <v>10</v>
      </c>
      <c r="I951" s="270"/>
      <c r="J951" s="270"/>
      <c r="K951" s="271">
        <f t="shared" si="324"/>
        <v>0</v>
      </c>
      <c r="L951" s="270">
        <f t="shared" si="325"/>
        <v>0</v>
      </c>
      <c r="M951" s="270">
        <f t="shared" si="326"/>
        <v>0</v>
      </c>
      <c r="N951" s="271">
        <f t="shared" si="327"/>
        <v>0</v>
      </c>
      <c r="O951" s="270"/>
      <c r="P951" s="270" t="e">
        <f>IF(OR(E951="",G951=0),"",VLOOKUP(E951,#REF!,7,0)*H951)</f>
        <v>#REF!</v>
      </c>
      <c r="Q951" s="61"/>
      <c r="R951" s="63"/>
      <c r="S951" s="61"/>
    </row>
    <row r="952" spans="2:19" s="60" customFormat="1" ht="24" x14ac:dyDescent="0.2">
      <c r="B952" s="181"/>
      <c r="C952" s="180" t="s">
        <v>1766</v>
      </c>
      <c r="D952" s="214" t="s">
        <v>753</v>
      </c>
      <c r="E952" s="215">
        <v>90146</v>
      </c>
      <c r="F952" s="240" t="s">
        <v>1631</v>
      </c>
      <c r="G952" s="293" t="s">
        <v>2258</v>
      </c>
      <c r="H952" s="282">
        <v>6</v>
      </c>
      <c r="I952" s="270"/>
      <c r="J952" s="270"/>
      <c r="K952" s="257">
        <f t="shared" si="324"/>
        <v>0</v>
      </c>
      <c r="L952" s="257">
        <f t="shared" si="325"/>
        <v>0</v>
      </c>
      <c r="M952" s="257">
        <f t="shared" si="326"/>
        <v>0</v>
      </c>
      <c r="N952" s="257">
        <f t="shared" si="327"/>
        <v>0</v>
      </c>
      <c r="O952" s="258"/>
      <c r="P952" s="270" t="e">
        <f>IF(OR(E952="",G952=0),"",VLOOKUP(E952,#REF!,10,0)*H952)</f>
        <v>#REF!</v>
      </c>
      <c r="Q952" s="61"/>
      <c r="R952" s="63"/>
      <c r="S952" s="61"/>
    </row>
    <row r="953" spans="2:19" s="60" customFormat="1" ht="24" x14ac:dyDescent="0.2">
      <c r="B953" s="181"/>
      <c r="C953" s="180" t="s">
        <v>1766</v>
      </c>
      <c r="D953" s="214" t="s">
        <v>754</v>
      </c>
      <c r="E953" s="215">
        <v>90129</v>
      </c>
      <c r="F953" s="232" t="s">
        <v>1455</v>
      </c>
      <c r="G953" s="281" t="s">
        <v>2254</v>
      </c>
      <c r="H953" s="282">
        <v>9</v>
      </c>
      <c r="I953" s="270"/>
      <c r="J953" s="270"/>
      <c r="K953" s="257">
        <f t="shared" si="324"/>
        <v>0</v>
      </c>
      <c r="L953" s="257">
        <f t="shared" si="325"/>
        <v>0</v>
      </c>
      <c r="M953" s="257">
        <f t="shared" si="326"/>
        <v>0</v>
      </c>
      <c r="N953" s="257">
        <f t="shared" si="327"/>
        <v>0</v>
      </c>
      <c r="O953" s="258"/>
      <c r="P953" s="270" t="e">
        <f>IF(OR(E953="",G953=0),"",VLOOKUP(E953,#REF!,10,0)*H953)</f>
        <v>#REF!</v>
      </c>
      <c r="Q953" s="61"/>
      <c r="R953" s="63"/>
      <c r="S953" s="61"/>
    </row>
    <row r="954" spans="2:19" s="60" customFormat="1" ht="24" x14ac:dyDescent="0.2">
      <c r="B954" s="181"/>
      <c r="C954" s="180" t="s">
        <v>1867</v>
      </c>
      <c r="D954" s="214" t="s">
        <v>755</v>
      </c>
      <c r="E954" s="215" t="s">
        <v>2279</v>
      </c>
      <c r="F954" s="240" t="s">
        <v>1630</v>
      </c>
      <c r="G954" s="281" t="s">
        <v>2258</v>
      </c>
      <c r="H954" s="282">
        <v>200</v>
      </c>
      <c r="I954" s="270"/>
      <c r="J954" s="270"/>
      <c r="K954" s="271">
        <f t="shared" si="324"/>
        <v>0</v>
      </c>
      <c r="L954" s="270">
        <f t="shared" si="325"/>
        <v>0</v>
      </c>
      <c r="M954" s="270">
        <f t="shared" si="326"/>
        <v>0</v>
      </c>
      <c r="N954" s="271">
        <f t="shared" si="327"/>
        <v>0</v>
      </c>
      <c r="O954" s="270"/>
      <c r="P954" s="270" t="e">
        <f>IF(OR(E954="",G954=0),"",VLOOKUP(E954,#REF!,7,0)*H954)</f>
        <v>#REF!</v>
      </c>
      <c r="Q954" s="61"/>
      <c r="R954" s="63"/>
      <c r="S954" s="61"/>
    </row>
    <row r="955" spans="2:19" s="60" customFormat="1" ht="12" x14ac:dyDescent="0.2">
      <c r="B955" s="181"/>
      <c r="C955" s="180" t="s">
        <v>1867</v>
      </c>
      <c r="D955" s="214" t="s">
        <v>756</v>
      </c>
      <c r="E955" s="215" t="s">
        <v>2206</v>
      </c>
      <c r="F955" s="297" t="s">
        <v>1270</v>
      </c>
      <c r="G955" s="281" t="s">
        <v>2258</v>
      </c>
      <c r="H955" s="282">
        <v>500</v>
      </c>
      <c r="I955" s="270"/>
      <c r="J955" s="270"/>
      <c r="K955" s="271">
        <f t="shared" si="324"/>
        <v>0</v>
      </c>
      <c r="L955" s="270">
        <f t="shared" si="325"/>
        <v>0</v>
      </c>
      <c r="M955" s="270">
        <f t="shared" si="326"/>
        <v>0</v>
      </c>
      <c r="N955" s="271">
        <f t="shared" si="327"/>
        <v>0</v>
      </c>
      <c r="O955" s="270"/>
      <c r="P955" s="270" t="e">
        <f>IF(OR(E955="",G955=0),"",VLOOKUP(E955,#REF!,7,0)*H955)</f>
        <v>#REF!</v>
      </c>
      <c r="Q955" s="61"/>
      <c r="R955" s="63"/>
      <c r="S955" s="61"/>
    </row>
    <row r="956" spans="2:19" s="60" customFormat="1" ht="12" x14ac:dyDescent="0.2">
      <c r="B956" s="181"/>
      <c r="C956" s="180" t="s">
        <v>1867</v>
      </c>
      <c r="D956" s="214" t="s">
        <v>757</v>
      </c>
      <c r="E956" s="215" t="s">
        <v>2207</v>
      </c>
      <c r="F956" s="297" t="s">
        <v>1289</v>
      </c>
      <c r="G956" s="281" t="s">
        <v>2258</v>
      </c>
      <c r="H956" s="282">
        <v>100</v>
      </c>
      <c r="I956" s="270"/>
      <c r="J956" s="270"/>
      <c r="K956" s="271">
        <f t="shared" si="324"/>
        <v>0</v>
      </c>
      <c r="L956" s="270">
        <f t="shared" si="325"/>
        <v>0</v>
      </c>
      <c r="M956" s="270">
        <f t="shared" si="326"/>
        <v>0</v>
      </c>
      <c r="N956" s="271">
        <f t="shared" si="327"/>
        <v>0</v>
      </c>
      <c r="O956" s="270"/>
      <c r="P956" s="270" t="e">
        <f>IF(OR(E956="",G956=0),"",VLOOKUP(E956,#REF!,7,0)*H956)</f>
        <v>#REF!</v>
      </c>
      <c r="Q956" s="61"/>
      <c r="R956" s="63"/>
      <c r="S956" s="61"/>
    </row>
    <row r="957" spans="2:19" s="60" customFormat="1" ht="12" x14ac:dyDescent="0.2">
      <c r="B957" s="181"/>
      <c r="C957" s="180" t="s">
        <v>1867</v>
      </c>
      <c r="D957" s="214" t="s">
        <v>758</v>
      </c>
      <c r="E957" s="215" t="s">
        <v>2208</v>
      </c>
      <c r="F957" s="297" t="s">
        <v>1296</v>
      </c>
      <c r="G957" s="281" t="s">
        <v>2258</v>
      </c>
      <c r="H957" s="282">
        <v>100</v>
      </c>
      <c r="I957" s="270"/>
      <c r="J957" s="270"/>
      <c r="K957" s="271">
        <f t="shared" si="324"/>
        <v>0</v>
      </c>
      <c r="L957" s="270">
        <f t="shared" si="325"/>
        <v>0</v>
      </c>
      <c r="M957" s="270">
        <f t="shared" si="326"/>
        <v>0</v>
      </c>
      <c r="N957" s="271">
        <f t="shared" si="327"/>
        <v>0</v>
      </c>
      <c r="O957" s="270"/>
      <c r="P957" s="270" t="e">
        <f>IF(OR(E957="",G957=0),"",VLOOKUP(E957,#REF!,7,0)*H957)</f>
        <v>#REF!</v>
      </c>
      <c r="Q957" s="61"/>
      <c r="R957" s="63"/>
      <c r="S957" s="61"/>
    </row>
    <row r="958" spans="2:19" s="60" customFormat="1" ht="12" x14ac:dyDescent="0.2">
      <c r="B958" s="181"/>
      <c r="C958" s="180"/>
      <c r="D958" s="214" t="s">
        <v>759</v>
      </c>
      <c r="E958" s="215"/>
      <c r="F958" s="277" t="s">
        <v>1384</v>
      </c>
      <c r="G958" s="281"/>
      <c r="H958" s="282"/>
      <c r="I958" s="257"/>
      <c r="J958" s="257"/>
      <c r="K958" s="257"/>
      <c r="L958" s="257"/>
      <c r="M958" s="257"/>
      <c r="N958" s="257"/>
      <c r="O958" s="258"/>
      <c r="P958" s="258"/>
      <c r="Q958" s="61"/>
      <c r="R958" s="63"/>
      <c r="S958" s="61"/>
    </row>
    <row r="959" spans="2:19" s="60" customFormat="1" ht="48" x14ac:dyDescent="0.2">
      <c r="B959" s="181"/>
      <c r="C959" s="180" t="s">
        <v>1867</v>
      </c>
      <c r="D959" s="214" t="s">
        <v>760</v>
      </c>
      <c r="E959" s="215" t="s">
        <v>2222</v>
      </c>
      <c r="F959" s="280" t="s">
        <v>1896</v>
      </c>
      <c r="G959" s="281" t="s">
        <v>2254</v>
      </c>
      <c r="H959" s="282">
        <v>1</v>
      </c>
      <c r="I959" s="270"/>
      <c r="J959" s="270"/>
      <c r="K959" s="271">
        <f t="shared" ref="K959:K968" si="328">IF(H959="","",I959+J959)</f>
        <v>0</v>
      </c>
      <c r="L959" s="270">
        <f t="shared" ref="L959:L968" si="329">IF(H959="","",H959*I959)</f>
        <v>0</v>
      </c>
      <c r="M959" s="270">
        <f t="shared" ref="M959:M968" si="330">IF(H959="","",H959*J959)</f>
        <v>0</v>
      </c>
      <c r="N959" s="271">
        <f t="shared" ref="N959:N968" si="331">IF(H959="","",H959*K959)</f>
        <v>0</v>
      </c>
      <c r="O959" s="270"/>
      <c r="P959" s="270" t="e">
        <f>IF(OR(E959="",G959=0),"",VLOOKUP(E959,#REF!,7,0)*H959)</f>
        <v>#REF!</v>
      </c>
      <c r="Q959" s="61"/>
      <c r="R959" s="63"/>
      <c r="S959" s="61"/>
    </row>
    <row r="960" spans="2:19" s="60" customFormat="1" ht="24" x14ac:dyDescent="0.2">
      <c r="B960" s="181"/>
      <c r="C960" s="180" t="s">
        <v>1867</v>
      </c>
      <c r="D960" s="214" t="s">
        <v>761</v>
      </c>
      <c r="E960" s="215" t="s">
        <v>2215</v>
      </c>
      <c r="F960" s="297" t="s">
        <v>1272</v>
      </c>
      <c r="G960" s="281" t="s">
        <v>2254</v>
      </c>
      <c r="H960" s="282">
        <v>1</v>
      </c>
      <c r="I960" s="270"/>
      <c r="J960" s="270"/>
      <c r="K960" s="271">
        <f t="shared" si="328"/>
        <v>0</v>
      </c>
      <c r="L960" s="270">
        <f t="shared" si="329"/>
        <v>0</v>
      </c>
      <c r="M960" s="270">
        <f t="shared" si="330"/>
        <v>0</v>
      </c>
      <c r="N960" s="271">
        <f t="shared" si="331"/>
        <v>0</v>
      </c>
      <c r="O960" s="270"/>
      <c r="P960" s="270" t="e">
        <f>IF(OR(E960="",G960=0),"",VLOOKUP(E960,#REF!,7,0)*H960)</f>
        <v>#REF!</v>
      </c>
      <c r="Q960" s="61"/>
      <c r="R960" s="63"/>
      <c r="S960" s="61"/>
    </row>
    <row r="961" spans="2:19" s="60" customFormat="1" ht="12" x14ac:dyDescent="0.2">
      <c r="B961" s="181"/>
      <c r="C961" s="180" t="s">
        <v>1867</v>
      </c>
      <c r="D961" s="214" t="s">
        <v>762</v>
      </c>
      <c r="E961" s="215" t="s">
        <v>2215</v>
      </c>
      <c r="F961" s="297" t="s">
        <v>1330</v>
      </c>
      <c r="G961" s="281" t="s">
        <v>2254</v>
      </c>
      <c r="H961" s="282">
        <v>1</v>
      </c>
      <c r="I961" s="270"/>
      <c r="J961" s="270"/>
      <c r="K961" s="271">
        <f t="shared" si="328"/>
        <v>0</v>
      </c>
      <c r="L961" s="270">
        <f t="shared" si="329"/>
        <v>0</v>
      </c>
      <c r="M961" s="270">
        <f t="shared" si="330"/>
        <v>0</v>
      </c>
      <c r="N961" s="271">
        <f t="shared" si="331"/>
        <v>0</v>
      </c>
      <c r="O961" s="270"/>
      <c r="P961" s="270" t="e">
        <f>IF(OR(E961="",G961=0),"",VLOOKUP(E961,#REF!,7,0)*H961)</f>
        <v>#REF!</v>
      </c>
      <c r="Q961" s="61"/>
      <c r="R961" s="63"/>
      <c r="S961" s="61"/>
    </row>
    <row r="962" spans="2:19" s="60" customFormat="1" ht="12" x14ac:dyDescent="0.2">
      <c r="B962" s="181"/>
      <c r="C962" s="180" t="s">
        <v>1867</v>
      </c>
      <c r="D962" s="214" t="s">
        <v>763</v>
      </c>
      <c r="E962" s="215" t="s">
        <v>2214</v>
      </c>
      <c r="F962" s="297" t="s">
        <v>1255</v>
      </c>
      <c r="G962" s="281" t="s">
        <v>2254</v>
      </c>
      <c r="H962" s="282">
        <v>1</v>
      </c>
      <c r="I962" s="270"/>
      <c r="J962" s="270"/>
      <c r="K962" s="271">
        <f t="shared" si="328"/>
        <v>0</v>
      </c>
      <c r="L962" s="270">
        <f t="shared" si="329"/>
        <v>0</v>
      </c>
      <c r="M962" s="270">
        <f t="shared" si="330"/>
        <v>0</v>
      </c>
      <c r="N962" s="271">
        <f t="shared" si="331"/>
        <v>0</v>
      </c>
      <c r="O962" s="270"/>
      <c r="P962" s="270" t="e">
        <f>IF(OR(E962="",G962=0),"",VLOOKUP(E962,#REF!,7,0)*H962)</f>
        <v>#REF!</v>
      </c>
      <c r="Q962" s="61"/>
      <c r="R962" s="63"/>
      <c r="S962" s="61"/>
    </row>
    <row r="963" spans="2:19" s="60" customFormat="1" ht="12" x14ac:dyDescent="0.2">
      <c r="B963" s="181"/>
      <c r="C963" s="180" t="s">
        <v>1867</v>
      </c>
      <c r="D963" s="214" t="s">
        <v>764</v>
      </c>
      <c r="E963" s="215" t="s">
        <v>2214</v>
      </c>
      <c r="F963" s="297" t="s">
        <v>1382</v>
      </c>
      <c r="G963" s="281" t="s">
        <v>2254</v>
      </c>
      <c r="H963" s="282">
        <v>2</v>
      </c>
      <c r="I963" s="270"/>
      <c r="J963" s="270"/>
      <c r="K963" s="271">
        <f t="shared" si="328"/>
        <v>0</v>
      </c>
      <c r="L963" s="270">
        <f t="shared" si="329"/>
        <v>0</v>
      </c>
      <c r="M963" s="270">
        <f t="shared" si="330"/>
        <v>0</v>
      </c>
      <c r="N963" s="271">
        <f t="shared" si="331"/>
        <v>0</v>
      </c>
      <c r="O963" s="270"/>
      <c r="P963" s="270" t="e">
        <f>IF(OR(E963="",G963=0),"",VLOOKUP(E963,#REF!,7,0)*H963)</f>
        <v>#REF!</v>
      </c>
      <c r="Q963" s="61"/>
      <c r="R963" s="63"/>
      <c r="S963" s="61"/>
    </row>
    <row r="964" spans="2:19" s="60" customFormat="1" ht="12" x14ac:dyDescent="0.2">
      <c r="B964" s="181"/>
      <c r="C964" s="180" t="s">
        <v>1867</v>
      </c>
      <c r="D964" s="214" t="s">
        <v>765</v>
      </c>
      <c r="E964" s="215" t="s">
        <v>2214</v>
      </c>
      <c r="F964" s="297" t="s">
        <v>1365</v>
      </c>
      <c r="G964" s="281" t="s">
        <v>2254</v>
      </c>
      <c r="H964" s="282">
        <v>7</v>
      </c>
      <c r="I964" s="270"/>
      <c r="J964" s="270"/>
      <c r="K964" s="271">
        <f t="shared" si="328"/>
        <v>0</v>
      </c>
      <c r="L964" s="270">
        <f t="shared" si="329"/>
        <v>0</v>
      </c>
      <c r="M964" s="270">
        <f t="shared" si="330"/>
        <v>0</v>
      </c>
      <c r="N964" s="271">
        <f t="shared" si="331"/>
        <v>0</v>
      </c>
      <c r="O964" s="270"/>
      <c r="P964" s="270" t="e">
        <f>IF(OR(E964="",G964=0),"",VLOOKUP(E964,#REF!,7,0)*H964)</f>
        <v>#REF!</v>
      </c>
      <c r="Q964" s="61"/>
      <c r="R964" s="63"/>
      <c r="S964" s="61"/>
    </row>
    <row r="965" spans="2:19" s="60" customFormat="1" ht="12" x14ac:dyDescent="0.2">
      <c r="B965" s="181"/>
      <c r="C965" s="180" t="s">
        <v>1766</v>
      </c>
      <c r="D965" s="214" t="s">
        <v>766</v>
      </c>
      <c r="E965" s="215">
        <v>90141</v>
      </c>
      <c r="F965" s="243" t="s">
        <v>1737</v>
      </c>
      <c r="G965" s="281" t="s">
        <v>2254</v>
      </c>
      <c r="H965" s="282">
        <v>3</v>
      </c>
      <c r="I965" s="270"/>
      <c r="J965" s="270"/>
      <c r="K965" s="257">
        <f t="shared" si="328"/>
        <v>0</v>
      </c>
      <c r="L965" s="257">
        <f t="shared" si="329"/>
        <v>0</v>
      </c>
      <c r="M965" s="257">
        <f t="shared" si="330"/>
        <v>0</v>
      </c>
      <c r="N965" s="257">
        <f t="shared" si="331"/>
        <v>0</v>
      </c>
      <c r="O965" s="258"/>
      <c r="P965" s="270" t="e">
        <f>IF(OR(E965="",G965=0),"",VLOOKUP(E965,#REF!,10,0)*H965)</f>
        <v>#REF!</v>
      </c>
      <c r="Q965" s="61"/>
      <c r="R965" s="63"/>
      <c r="S965" s="61"/>
    </row>
    <row r="966" spans="2:19" s="60" customFormat="1" ht="12" x14ac:dyDescent="0.2">
      <c r="B966" s="181"/>
      <c r="C966" s="180" t="s">
        <v>1766</v>
      </c>
      <c r="D966" s="214" t="s">
        <v>767</v>
      </c>
      <c r="E966" s="215">
        <v>90422</v>
      </c>
      <c r="F966" s="280" t="s">
        <v>6</v>
      </c>
      <c r="G966" s="281" t="s">
        <v>2258</v>
      </c>
      <c r="H966" s="282">
        <v>80</v>
      </c>
      <c r="I966" s="270"/>
      <c r="J966" s="270"/>
      <c r="K966" s="257">
        <f t="shared" si="328"/>
        <v>0</v>
      </c>
      <c r="L966" s="257">
        <f t="shared" si="329"/>
        <v>0</v>
      </c>
      <c r="M966" s="257">
        <f t="shared" si="330"/>
        <v>0</v>
      </c>
      <c r="N966" s="257">
        <f t="shared" si="331"/>
        <v>0</v>
      </c>
      <c r="O966" s="258"/>
      <c r="P966" s="270" t="e">
        <f>IF(OR(E966="",G966=0),"",VLOOKUP(E966,#REF!,10,0)*H966)</f>
        <v>#REF!</v>
      </c>
      <c r="Q966" s="61"/>
      <c r="R966" s="63"/>
      <c r="S966" s="61"/>
    </row>
    <row r="967" spans="2:19" s="60" customFormat="1" ht="12" x14ac:dyDescent="0.2">
      <c r="B967" s="181"/>
      <c r="C967" s="180" t="s">
        <v>1766</v>
      </c>
      <c r="D967" s="214" t="s">
        <v>768</v>
      </c>
      <c r="E967" s="215">
        <v>90453</v>
      </c>
      <c r="F967" s="280" t="s">
        <v>11</v>
      </c>
      <c r="G967" s="281" t="s">
        <v>2254</v>
      </c>
      <c r="H967" s="282">
        <v>4</v>
      </c>
      <c r="I967" s="270"/>
      <c r="J967" s="270"/>
      <c r="K967" s="257">
        <f t="shared" si="328"/>
        <v>0</v>
      </c>
      <c r="L967" s="257">
        <f t="shared" si="329"/>
        <v>0</v>
      </c>
      <c r="M967" s="257">
        <f t="shared" si="330"/>
        <v>0</v>
      </c>
      <c r="N967" s="257">
        <f t="shared" si="331"/>
        <v>0</v>
      </c>
      <c r="O967" s="258"/>
      <c r="P967" s="270" t="e">
        <f>IF(OR(E967="",G967=0),"",VLOOKUP(E967,#REF!,10,0)*H967)</f>
        <v>#REF!</v>
      </c>
      <c r="Q967" s="61"/>
      <c r="R967" s="63"/>
      <c r="S967" s="61"/>
    </row>
    <row r="968" spans="2:19" s="60" customFormat="1" ht="12" x14ac:dyDescent="0.2">
      <c r="B968" s="181"/>
      <c r="C968" s="180" t="s">
        <v>1766</v>
      </c>
      <c r="D968" s="214" t="s">
        <v>769</v>
      </c>
      <c r="E968" s="215">
        <v>90303</v>
      </c>
      <c r="F968" s="280" t="s">
        <v>1897</v>
      </c>
      <c r="G968" s="285" t="s">
        <v>2083</v>
      </c>
      <c r="H968" s="282">
        <v>4</v>
      </c>
      <c r="I968" s="270"/>
      <c r="J968" s="270"/>
      <c r="K968" s="257">
        <f t="shared" si="328"/>
        <v>0</v>
      </c>
      <c r="L968" s="257">
        <f t="shared" si="329"/>
        <v>0</v>
      </c>
      <c r="M968" s="257">
        <f t="shared" si="330"/>
        <v>0</v>
      </c>
      <c r="N968" s="257">
        <f t="shared" si="331"/>
        <v>0</v>
      </c>
      <c r="O968" s="258"/>
      <c r="P968" s="270" t="e">
        <f>IF(OR(E968="",G968=0),"",VLOOKUP(E968,#REF!,10,0)*H968)</f>
        <v>#REF!</v>
      </c>
      <c r="Q968" s="61"/>
      <c r="R968" s="63"/>
      <c r="S968" s="61"/>
    </row>
    <row r="969" spans="2:19" s="60" customFormat="1" ht="12" x14ac:dyDescent="0.2">
      <c r="B969" s="181"/>
      <c r="C969" s="180" t="s">
        <v>1867</v>
      </c>
      <c r="D969" s="214" t="s">
        <v>770</v>
      </c>
      <c r="E969" s="215">
        <v>83420</v>
      </c>
      <c r="F969" s="243" t="s">
        <v>1218</v>
      </c>
      <c r="G969" s="281" t="s">
        <v>2258</v>
      </c>
      <c r="H969" s="282">
        <v>200</v>
      </c>
      <c r="I969" s="270"/>
      <c r="J969" s="270"/>
      <c r="K969" s="271">
        <f>IF(H969="","",I969+J969)</f>
        <v>0</v>
      </c>
      <c r="L969" s="270">
        <f>IF(H969="","",H969*I969)</f>
        <v>0</v>
      </c>
      <c r="M969" s="270">
        <f>IF(H969="","",H969*J969)</f>
        <v>0</v>
      </c>
      <c r="N969" s="271">
        <f>IF(H969="","",H969*K969)</f>
        <v>0</v>
      </c>
      <c r="O969" s="270"/>
      <c r="P969" s="270" t="e">
        <f>IF(OR(E969="",G969=0),"",VLOOKUP(E969,#REF!,7,0)*H969)</f>
        <v>#REF!</v>
      </c>
      <c r="Q969" s="61"/>
      <c r="R969" s="63"/>
      <c r="S969" s="61"/>
    </row>
    <row r="970" spans="2:19" s="60" customFormat="1" ht="12" x14ac:dyDescent="0.2">
      <c r="B970" s="181"/>
      <c r="C970" s="180"/>
      <c r="D970" s="214" t="s">
        <v>771</v>
      </c>
      <c r="E970" s="215"/>
      <c r="F970" s="277" t="s">
        <v>1385</v>
      </c>
      <c r="G970" s="281"/>
      <c r="H970" s="282"/>
      <c r="I970" s="257"/>
      <c r="J970" s="257"/>
      <c r="K970" s="257"/>
      <c r="L970" s="257"/>
      <c r="M970" s="257"/>
      <c r="N970" s="257"/>
      <c r="O970" s="258"/>
      <c r="P970" s="258"/>
      <c r="Q970" s="61"/>
      <c r="R970" s="63"/>
      <c r="S970" s="61"/>
    </row>
    <row r="971" spans="2:19" s="60" customFormat="1" ht="12" x14ac:dyDescent="0.2">
      <c r="B971" s="181"/>
      <c r="C971" s="180" t="s">
        <v>1766</v>
      </c>
      <c r="D971" s="214" t="s">
        <v>772</v>
      </c>
      <c r="E971" s="215">
        <v>90442</v>
      </c>
      <c r="F971" s="284" t="s">
        <v>1368</v>
      </c>
      <c r="G971" s="285" t="s">
        <v>2254</v>
      </c>
      <c r="H971" s="286">
        <v>11</v>
      </c>
      <c r="I971" s="270"/>
      <c r="J971" s="270"/>
      <c r="K971" s="257">
        <f t="shared" ref="K971:K979" si="332">IF(H971="","",I971+J971)</f>
        <v>0</v>
      </c>
      <c r="L971" s="257">
        <f t="shared" ref="L971:L979" si="333">IF(H971="","",H971*I971)</f>
        <v>0</v>
      </c>
      <c r="M971" s="257">
        <f t="shared" ref="M971:M979" si="334">IF(H971="","",H971*J971)</f>
        <v>0</v>
      </c>
      <c r="N971" s="257">
        <f t="shared" ref="N971:N979" si="335">IF(H971="","",H971*K971)</f>
        <v>0</v>
      </c>
      <c r="O971" s="258"/>
      <c r="P971" s="270" t="e">
        <f>IF(OR(E971="",G971=0),"",VLOOKUP(E971,#REF!,10,0)*H971)</f>
        <v>#REF!</v>
      </c>
      <c r="Q971" s="61"/>
      <c r="R971" s="63"/>
      <c r="S971" s="61"/>
    </row>
    <row r="972" spans="2:19" s="60" customFormat="1" ht="12" x14ac:dyDescent="0.2">
      <c r="B972" s="181"/>
      <c r="C972" s="180" t="s">
        <v>1766</v>
      </c>
      <c r="D972" s="214" t="s">
        <v>773</v>
      </c>
      <c r="E972" s="215">
        <v>90449</v>
      </c>
      <c r="F972" s="240" t="s">
        <v>1660</v>
      </c>
      <c r="G972" s="285" t="s">
        <v>2258</v>
      </c>
      <c r="H972" s="286">
        <v>330</v>
      </c>
      <c r="I972" s="270"/>
      <c r="J972" s="270"/>
      <c r="K972" s="257">
        <f t="shared" si="332"/>
        <v>0</v>
      </c>
      <c r="L972" s="257">
        <f t="shared" si="333"/>
        <v>0</v>
      </c>
      <c r="M972" s="257">
        <f t="shared" si="334"/>
        <v>0</v>
      </c>
      <c r="N972" s="257">
        <f t="shared" si="335"/>
        <v>0</v>
      </c>
      <c r="O972" s="258"/>
      <c r="P972" s="270" t="e">
        <f>IF(OR(E972="",G972=0),"",VLOOKUP(E972,#REF!,10,0)*H972)</f>
        <v>#REF!</v>
      </c>
      <c r="Q972" s="61"/>
      <c r="R972" s="63"/>
      <c r="S972" s="61"/>
    </row>
    <row r="973" spans="2:19" s="60" customFormat="1" ht="12" x14ac:dyDescent="0.2">
      <c r="B973" s="181"/>
      <c r="C973" s="180" t="s">
        <v>1867</v>
      </c>
      <c r="D973" s="214" t="s">
        <v>774</v>
      </c>
      <c r="E973" s="215" t="s">
        <v>2281</v>
      </c>
      <c r="F973" s="240" t="s">
        <v>1628</v>
      </c>
      <c r="G973" s="292" t="s">
        <v>2254</v>
      </c>
      <c r="H973" s="291">
        <v>11</v>
      </c>
      <c r="I973" s="270"/>
      <c r="J973" s="270"/>
      <c r="K973" s="271">
        <f t="shared" si="332"/>
        <v>0</v>
      </c>
      <c r="L973" s="270">
        <f t="shared" si="333"/>
        <v>0</v>
      </c>
      <c r="M973" s="270">
        <f t="shared" si="334"/>
        <v>0</v>
      </c>
      <c r="N973" s="271">
        <f t="shared" si="335"/>
        <v>0</v>
      </c>
      <c r="O973" s="270"/>
      <c r="P973" s="270" t="e">
        <f>IF(OR(E973="",G973=0),"",VLOOKUP(E973,#REF!,7,0)*H973)</f>
        <v>#REF!</v>
      </c>
      <c r="Q973" s="61"/>
      <c r="R973" s="63"/>
      <c r="S973" s="61"/>
    </row>
    <row r="974" spans="2:19" s="60" customFormat="1" ht="24" x14ac:dyDescent="0.2">
      <c r="B974" s="181"/>
      <c r="C974" s="180" t="s">
        <v>1766</v>
      </c>
      <c r="D974" s="214" t="s">
        <v>775</v>
      </c>
      <c r="E974" s="215">
        <v>90146</v>
      </c>
      <c r="F974" s="240" t="s">
        <v>1631</v>
      </c>
      <c r="G974" s="293" t="s">
        <v>2258</v>
      </c>
      <c r="H974" s="282">
        <v>36</v>
      </c>
      <c r="I974" s="270"/>
      <c r="J974" s="270"/>
      <c r="K974" s="257">
        <f t="shared" si="332"/>
        <v>0</v>
      </c>
      <c r="L974" s="257">
        <f t="shared" si="333"/>
        <v>0</v>
      </c>
      <c r="M974" s="257">
        <f t="shared" si="334"/>
        <v>0</v>
      </c>
      <c r="N974" s="257">
        <f t="shared" si="335"/>
        <v>0</v>
      </c>
      <c r="O974" s="258"/>
      <c r="P974" s="270" t="e">
        <f>IF(OR(E974="",G974=0),"",VLOOKUP(E974,#REF!,10,0)*H974)</f>
        <v>#REF!</v>
      </c>
      <c r="Q974" s="61"/>
      <c r="R974" s="63"/>
      <c r="S974" s="61"/>
    </row>
    <row r="975" spans="2:19" s="60" customFormat="1" ht="24" x14ac:dyDescent="0.2">
      <c r="B975" s="181"/>
      <c r="C975" s="180" t="s">
        <v>1766</v>
      </c>
      <c r="D975" s="214" t="s">
        <v>776</v>
      </c>
      <c r="E975" s="215">
        <v>90129</v>
      </c>
      <c r="F975" s="232" t="s">
        <v>1455</v>
      </c>
      <c r="G975" s="281" t="s">
        <v>2254</v>
      </c>
      <c r="H975" s="282">
        <v>8</v>
      </c>
      <c r="I975" s="270"/>
      <c r="J975" s="270"/>
      <c r="K975" s="257">
        <f t="shared" si="332"/>
        <v>0</v>
      </c>
      <c r="L975" s="257">
        <f t="shared" si="333"/>
        <v>0</v>
      </c>
      <c r="M975" s="257">
        <f t="shared" si="334"/>
        <v>0</v>
      </c>
      <c r="N975" s="257">
        <f t="shared" si="335"/>
        <v>0</v>
      </c>
      <c r="O975" s="258"/>
      <c r="P975" s="270" t="e">
        <f>IF(OR(E975="",G975=0),"",VLOOKUP(E975,#REF!,10,0)*H975)</f>
        <v>#REF!</v>
      </c>
      <c r="Q975" s="61"/>
      <c r="R975" s="63"/>
      <c r="S975" s="61"/>
    </row>
    <row r="976" spans="2:19" s="60" customFormat="1" ht="24" x14ac:dyDescent="0.2">
      <c r="B976" s="181"/>
      <c r="C976" s="180" t="s">
        <v>1867</v>
      </c>
      <c r="D976" s="214" t="s">
        <v>777</v>
      </c>
      <c r="E976" s="215" t="s">
        <v>2279</v>
      </c>
      <c r="F976" s="240" t="s">
        <v>1630</v>
      </c>
      <c r="G976" s="281" t="s">
        <v>2258</v>
      </c>
      <c r="H976" s="282">
        <v>200</v>
      </c>
      <c r="I976" s="270"/>
      <c r="J976" s="270"/>
      <c r="K976" s="271">
        <f t="shared" si="332"/>
        <v>0</v>
      </c>
      <c r="L976" s="270">
        <f t="shared" si="333"/>
        <v>0</v>
      </c>
      <c r="M976" s="270">
        <f t="shared" si="334"/>
        <v>0</v>
      </c>
      <c r="N976" s="271">
        <f t="shared" si="335"/>
        <v>0</v>
      </c>
      <c r="O976" s="270"/>
      <c r="P976" s="270" t="e">
        <f>IF(OR(E976="",G976=0),"",VLOOKUP(E976,#REF!,7,0)*H976)</f>
        <v>#REF!</v>
      </c>
      <c r="Q976" s="61"/>
      <c r="R976" s="63"/>
      <c r="S976" s="61"/>
    </row>
    <row r="977" spans="2:19" s="60" customFormat="1" ht="12" x14ac:dyDescent="0.2">
      <c r="B977" s="181"/>
      <c r="C977" s="180" t="s">
        <v>1867</v>
      </c>
      <c r="D977" s="214" t="s">
        <v>778</v>
      </c>
      <c r="E977" s="215" t="s">
        <v>2206</v>
      </c>
      <c r="F977" s="297" t="s">
        <v>1270</v>
      </c>
      <c r="G977" s="281" t="s">
        <v>2258</v>
      </c>
      <c r="H977" s="282">
        <v>900</v>
      </c>
      <c r="I977" s="270"/>
      <c r="J977" s="270"/>
      <c r="K977" s="271">
        <f t="shared" si="332"/>
        <v>0</v>
      </c>
      <c r="L977" s="270">
        <f t="shared" si="333"/>
        <v>0</v>
      </c>
      <c r="M977" s="270">
        <f t="shared" si="334"/>
        <v>0</v>
      </c>
      <c r="N977" s="271">
        <f t="shared" si="335"/>
        <v>0</v>
      </c>
      <c r="O977" s="270"/>
      <c r="P977" s="270" t="e">
        <f>IF(OR(E977="",G977=0),"",VLOOKUP(E977,#REF!,7,0)*H977)</f>
        <v>#REF!</v>
      </c>
      <c r="Q977" s="61"/>
      <c r="R977" s="63"/>
      <c r="S977" s="61"/>
    </row>
    <row r="978" spans="2:19" s="60" customFormat="1" ht="12" x14ac:dyDescent="0.2">
      <c r="B978" s="181"/>
      <c r="C978" s="180" t="s">
        <v>1867</v>
      </c>
      <c r="D978" s="214" t="s">
        <v>779</v>
      </c>
      <c r="E978" s="215" t="s">
        <v>2207</v>
      </c>
      <c r="F978" s="297" t="s">
        <v>1289</v>
      </c>
      <c r="G978" s="281" t="s">
        <v>2258</v>
      </c>
      <c r="H978" s="282">
        <v>100</v>
      </c>
      <c r="I978" s="270"/>
      <c r="J978" s="270"/>
      <c r="K978" s="271">
        <f t="shared" si="332"/>
        <v>0</v>
      </c>
      <c r="L978" s="270">
        <f t="shared" si="333"/>
        <v>0</v>
      </c>
      <c r="M978" s="270">
        <f t="shared" si="334"/>
        <v>0</v>
      </c>
      <c r="N978" s="271">
        <f t="shared" si="335"/>
        <v>0</v>
      </c>
      <c r="O978" s="270"/>
      <c r="P978" s="270" t="e">
        <f>IF(OR(E978="",G978=0),"",VLOOKUP(E978,#REF!,7,0)*H978)</f>
        <v>#REF!</v>
      </c>
      <c r="Q978" s="61"/>
      <c r="R978" s="63"/>
      <c r="S978" s="61"/>
    </row>
    <row r="979" spans="2:19" s="60" customFormat="1" ht="12" x14ac:dyDescent="0.2">
      <c r="B979" s="181"/>
      <c r="C979" s="180" t="s">
        <v>1867</v>
      </c>
      <c r="D979" s="214" t="s">
        <v>780</v>
      </c>
      <c r="E979" s="215" t="s">
        <v>2208</v>
      </c>
      <c r="F979" s="297" t="s">
        <v>1296</v>
      </c>
      <c r="G979" s="281" t="s">
        <v>2258</v>
      </c>
      <c r="H979" s="282">
        <v>100</v>
      </c>
      <c r="I979" s="270"/>
      <c r="J979" s="270"/>
      <c r="K979" s="271">
        <f t="shared" si="332"/>
        <v>0</v>
      </c>
      <c r="L979" s="270">
        <f t="shared" si="333"/>
        <v>0</v>
      </c>
      <c r="M979" s="270">
        <f t="shared" si="334"/>
        <v>0</v>
      </c>
      <c r="N979" s="271">
        <f t="shared" si="335"/>
        <v>0</v>
      </c>
      <c r="O979" s="270"/>
      <c r="P979" s="270" t="e">
        <f>IF(OR(E979="",G979=0),"",VLOOKUP(E979,#REF!,7,0)*H979)</f>
        <v>#REF!</v>
      </c>
      <c r="Q979" s="61"/>
      <c r="R979" s="63"/>
      <c r="S979" s="61"/>
    </row>
    <row r="980" spans="2:19" s="60" customFormat="1" ht="12" x14ac:dyDescent="0.2">
      <c r="B980" s="181"/>
      <c r="C980" s="180"/>
      <c r="D980" s="214" t="s">
        <v>781</v>
      </c>
      <c r="E980" s="215"/>
      <c r="F980" s="277" t="s">
        <v>1386</v>
      </c>
      <c r="G980" s="281"/>
      <c r="H980" s="282"/>
      <c r="I980" s="257"/>
      <c r="J980" s="257"/>
      <c r="K980" s="257"/>
      <c r="L980" s="257"/>
      <c r="M980" s="257"/>
      <c r="N980" s="257"/>
      <c r="O980" s="258"/>
      <c r="P980" s="258"/>
      <c r="Q980" s="61"/>
      <c r="R980" s="63"/>
      <c r="S980" s="61"/>
    </row>
    <row r="981" spans="2:19" s="60" customFormat="1" ht="48" x14ac:dyDescent="0.2">
      <c r="B981" s="181"/>
      <c r="C981" s="180" t="s">
        <v>1867</v>
      </c>
      <c r="D981" s="214" t="s">
        <v>782</v>
      </c>
      <c r="E981" s="215" t="s">
        <v>2221</v>
      </c>
      <c r="F981" s="280" t="s">
        <v>1896</v>
      </c>
      <c r="G981" s="281" t="s">
        <v>2254</v>
      </c>
      <c r="H981" s="282">
        <v>1</v>
      </c>
      <c r="I981" s="270"/>
      <c r="J981" s="270"/>
      <c r="K981" s="271">
        <f t="shared" ref="K981:K989" si="336">IF(H981="","",I981+J981)</f>
        <v>0</v>
      </c>
      <c r="L981" s="270">
        <f t="shared" ref="L981:L989" si="337">IF(H981="","",H981*I981)</f>
        <v>0</v>
      </c>
      <c r="M981" s="270">
        <f t="shared" ref="M981:M989" si="338">IF(H981="","",H981*J981)</f>
        <v>0</v>
      </c>
      <c r="N981" s="271">
        <f t="shared" ref="N981:N989" si="339">IF(H981="","",H981*K981)</f>
        <v>0</v>
      </c>
      <c r="O981" s="270"/>
      <c r="P981" s="270" t="e">
        <f>IF(OR(E981="",G981=0),"",VLOOKUP(E981,#REF!,7,0)*H981)</f>
        <v>#REF!</v>
      </c>
      <c r="Q981" s="61"/>
      <c r="R981" s="63"/>
      <c r="S981" s="61"/>
    </row>
    <row r="982" spans="2:19" s="60" customFormat="1" ht="24" x14ac:dyDescent="0.2">
      <c r="B982" s="181"/>
      <c r="C982" s="180" t="s">
        <v>1867</v>
      </c>
      <c r="D982" s="214" t="s">
        <v>783</v>
      </c>
      <c r="E982" s="215" t="s">
        <v>2216</v>
      </c>
      <c r="F982" s="297" t="s">
        <v>1291</v>
      </c>
      <c r="G982" s="281" t="s">
        <v>2254</v>
      </c>
      <c r="H982" s="282">
        <v>1</v>
      </c>
      <c r="I982" s="270"/>
      <c r="J982" s="270"/>
      <c r="K982" s="271">
        <f t="shared" si="336"/>
        <v>0</v>
      </c>
      <c r="L982" s="270">
        <f t="shared" si="337"/>
        <v>0</v>
      </c>
      <c r="M982" s="270">
        <f t="shared" si="338"/>
        <v>0</v>
      </c>
      <c r="N982" s="271">
        <f t="shared" si="339"/>
        <v>0</v>
      </c>
      <c r="O982" s="270"/>
      <c r="P982" s="270" t="e">
        <f>IF(OR(E982="",G982=0),"",VLOOKUP(E982,#REF!,7,0)*H982)</f>
        <v>#REF!</v>
      </c>
      <c r="Q982" s="61"/>
      <c r="R982" s="63"/>
      <c r="S982" s="61"/>
    </row>
    <row r="983" spans="2:19" s="60" customFormat="1" ht="12" x14ac:dyDescent="0.2">
      <c r="B983" s="181"/>
      <c r="C983" s="180" t="s">
        <v>1867</v>
      </c>
      <c r="D983" s="214" t="s">
        <v>784</v>
      </c>
      <c r="E983" s="215" t="s">
        <v>2215</v>
      </c>
      <c r="F983" s="297" t="s">
        <v>1330</v>
      </c>
      <c r="G983" s="281" t="s">
        <v>2254</v>
      </c>
      <c r="H983" s="282">
        <v>3</v>
      </c>
      <c r="I983" s="270"/>
      <c r="J983" s="270"/>
      <c r="K983" s="271">
        <f t="shared" si="336"/>
        <v>0</v>
      </c>
      <c r="L983" s="270">
        <f t="shared" si="337"/>
        <v>0</v>
      </c>
      <c r="M983" s="270">
        <f t="shared" si="338"/>
        <v>0</v>
      </c>
      <c r="N983" s="271">
        <f t="shared" si="339"/>
        <v>0</v>
      </c>
      <c r="O983" s="270"/>
      <c r="P983" s="270" t="e">
        <f>IF(OR(E983="",G983=0),"",VLOOKUP(E983,#REF!,7,0)*H983)</f>
        <v>#REF!</v>
      </c>
      <c r="Q983" s="61"/>
      <c r="R983" s="63"/>
      <c r="S983" s="61"/>
    </row>
    <row r="984" spans="2:19" s="60" customFormat="1" ht="12" x14ac:dyDescent="0.2">
      <c r="B984" s="181"/>
      <c r="C984" s="180" t="s">
        <v>1867</v>
      </c>
      <c r="D984" s="214" t="s">
        <v>785</v>
      </c>
      <c r="E984" s="215" t="s">
        <v>2214</v>
      </c>
      <c r="F984" s="297" t="s">
        <v>1255</v>
      </c>
      <c r="G984" s="281" t="s">
        <v>2254</v>
      </c>
      <c r="H984" s="282">
        <v>2</v>
      </c>
      <c r="I984" s="270"/>
      <c r="J984" s="270"/>
      <c r="K984" s="271">
        <f t="shared" si="336"/>
        <v>0</v>
      </c>
      <c r="L984" s="270">
        <f t="shared" si="337"/>
        <v>0</v>
      </c>
      <c r="M984" s="270">
        <f t="shared" si="338"/>
        <v>0</v>
      </c>
      <c r="N984" s="271">
        <f t="shared" si="339"/>
        <v>0</v>
      </c>
      <c r="O984" s="270"/>
      <c r="P984" s="270" t="e">
        <f>IF(OR(E984="",G984=0),"",VLOOKUP(E984,#REF!,7,0)*H984)</f>
        <v>#REF!</v>
      </c>
      <c r="Q984" s="61"/>
      <c r="R984" s="63"/>
      <c r="S984" s="61"/>
    </row>
    <row r="985" spans="2:19" s="60" customFormat="1" ht="12" x14ac:dyDescent="0.2">
      <c r="B985" s="181"/>
      <c r="C985" s="180" t="s">
        <v>1867</v>
      </c>
      <c r="D985" s="214" t="s">
        <v>786</v>
      </c>
      <c r="E985" s="215" t="s">
        <v>2214</v>
      </c>
      <c r="F985" s="297" t="s">
        <v>1382</v>
      </c>
      <c r="G985" s="281" t="s">
        <v>2254</v>
      </c>
      <c r="H985" s="282">
        <v>3</v>
      </c>
      <c r="I985" s="270"/>
      <c r="J985" s="270"/>
      <c r="K985" s="271">
        <f t="shared" si="336"/>
        <v>0</v>
      </c>
      <c r="L985" s="270">
        <f t="shared" si="337"/>
        <v>0</v>
      </c>
      <c r="M985" s="270">
        <f t="shared" si="338"/>
        <v>0</v>
      </c>
      <c r="N985" s="271">
        <f t="shared" si="339"/>
        <v>0</v>
      </c>
      <c r="O985" s="270"/>
      <c r="P985" s="270" t="e">
        <f>IF(OR(E985="",G985=0),"",VLOOKUP(E985,#REF!,7,0)*H985)</f>
        <v>#REF!</v>
      </c>
      <c r="Q985" s="61"/>
      <c r="R985" s="63"/>
      <c r="S985" s="61"/>
    </row>
    <row r="986" spans="2:19" s="60" customFormat="1" ht="12" x14ac:dyDescent="0.2">
      <c r="B986" s="181"/>
      <c r="C986" s="180" t="s">
        <v>1766</v>
      </c>
      <c r="D986" s="214" t="s">
        <v>787</v>
      </c>
      <c r="E986" s="215">
        <v>90141</v>
      </c>
      <c r="F986" s="243" t="s">
        <v>1737</v>
      </c>
      <c r="G986" s="281" t="s">
        <v>2254</v>
      </c>
      <c r="H986" s="282">
        <v>3</v>
      </c>
      <c r="I986" s="270"/>
      <c r="J986" s="270"/>
      <c r="K986" s="257">
        <f t="shared" si="336"/>
        <v>0</v>
      </c>
      <c r="L986" s="257">
        <f t="shared" si="337"/>
        <v>0</v>
      </c>
      <c r="M986" s="257">
        <f t="shared" si="338"/>
        <v>0</v>
      </c>
      <c r="N986" s="257">
        <f t="shared" si="339"/>
        <v>0</v>
      </c>
      <c r="O986" s="258"/>
      <c r="P986" s="270" t="e">
        <f>IF(OR(E986="",G986=0),"",VLOOKUP(E986,#REF!,10,0)*H986)</f>
        <v>#REF!</v>
      </c>
      <c r="Q986" s="61"/>
      <c r="R986" s="63"/>
      <c r="S986" s="61"/>
    </row>
    <row r="987" spans="2:19" s="60" customFormat="1" ht="12" x14ac:dyDescent="0.2">
      <c r="B987" s="181"/>
      <c r="C987" s="180" t="s">
        <v>1766</v>
      </c>
      <c r="D987" s="214" t="s">
        <v>788</v>
      </c>
      <c r="E987" s="215">
        <v>90422</v>
      </c>
      <c r="F987" s="280" t="s">
        <v>6</v>
      </c>
      <c r="G987" s="281" t="s">
        <v>2258</v>
      </c>
      <c r="H987" s="282">
        <v>86</v>
      </c>
      <c r="I987" s="270"/>
      <c r="J987" s="270"/>
      <c r="K987" s="257">
        <f t="shared" si="336"/>
        <v>0</v>
      </c>
      <c r="L987" s="257">
        <f t="shared" si="337"/>
        <v>0</v>
      </c>
      <c r="M987" s="257">
        <f t="shared" si="338"/>
        <v>0</v>
      </c>
      <c r="N987" s="257">
        <f t="shared" si="339"/>
        <v>0</v>
      </c>
      <c r="O987" s="258"/>
      <c r="P987" s="270" t="e">
        <f>IF(OR(E987="",G987=0),"",VLOOKUP(E987,#REF!,10,0)*H987)</f>
        <v>#REF!</v>
      </c>
      <c r="Q987" s="61"/>
      <c r="R987" s="63"/>
      <c r="S987" s="61"/>
    </row>
    <row r="988" spans="2:19" s="60" customFormat="1" ht="12" x14ac:dyDescent="0.2">
      <c r="B988" s="181"/>
      <c r="C988" s="180" t="s">
        <v>1766</v>
      </c>
      <c r="D988" s="214" t="s">
        <v>789</v>
      </c>
      <c r="E988" s="215">
        <v>90453</v>
      </c>
      <c r="F988" s="280" t="s">
        <v>11</v>
      </c>
      <c r="G988" s="281" t="s">
        <v>2254</v>
      </c>
      <c r="H988" s="282">
        <v>4</v>
      </c>
      <c r="I988" s="270"/>
      <c r="J988" s="270"/>
      <c r="K988" s="257">
        <f t="shared" si="336"/>
        <v>0</v>
      </c>
      <c r="L988" s="257">
        <f t="shared" si="337"/>
        <v>0</v>
      </c>
      <c r="M988" s="257">
        <f t="shared" si="338"/>
        <v>0</v>
      </c>
      <c r="N988" s="257">
        <f t="shared" si="339"/>
        <v>0</v>
      </c>
      <c r="O988" s="258"/>
      <c r="P988" s="270" t="e">
        <f>IF(OR(E988="",G988=0),"",VLOOKUP(E988,#REF!,10,0)*H988)</f>
        <v>#REF!</v>
      </c>
      <c r="Q988" s="61"/>
      <c r="R988" s="63"/>
      <c r="S988" s="61"/>
    </row>
    <row r="989" spans="2:19" s="60" customFormat="1" ht="12" x14ac:dyDescent="0.2">
      <c r="B989" s="181"/>
      <c r="C989" s="180" t="s">
        <v>1766</v>
      </c>
      <c r="D989" s="214" t="s">
        <v>790</v>
      </c>
      <c r="E989" s="215">
        <v>90303</v>
      </c>
      <c r="F989" s="280" t="s">
        <v>1897</v>
      </c>
      <c r="G989" s="285" t="s">
        <v>2083</v>
      </c>
      <c r="H989" s="282">
        <v>4</v>
      </c>
      <c r="I989" s="270"/>
      <c r="J989" s="270"/>
      <c r="K989" s="257">
        <f t="shared" si="336"/>
        <v>0</v>
      </c>
      <c r="L989" s="257">
        <f t="shared" si="337"/>
        <v>0</v>
      </c>
      <c r="M989" s="257">
        <f t="shared" si="338"/>
        <v>0</v>
      </c>
      <c r="N989" s="257">
        <f t="shared" si="339"/>
        <v>0</v>
      </c>
      <c r="O989" s="258"/>
      <c r="P989" s="270" t="e">
        <f>IF(OR(E989="",G989=0),"",VLOOKUP(E989,#REF!,10,0)*H989)</f>
        <v>#REF!</v>
      </c>
      <c r="Q989" s="61"/>
      <c r="R989" s="63"/>
      <c r="S989" s="61"/>
    </row>
    <row r="990" spans="2:19" s="60" customFormat="1" ht="12" x14ac:dyDescent="0.2">
      <c r="B990" s="181"/>
      <c r="C990" s="180" t="s">
        <v>1867</v>
      </c>
      <c r="D990" s="214" t="s">
        <v>791</v>
      </c>
      <c r="E990" s="215">
        <v>83420</v>
      </c>
      <c r="F990" s="243" t="s">
        <v>1218</v>
      </c>
      <c r="G990" s="281" t="s">
        <v>2258</v>
      </c>
      <c r="H990" s="282">
        <v>215</v>
      </c>
      <c r="I990" s="270"/>
      <c r="J990" s="270"/>
      <c r="K990" s="271">
        <f>IF(H990="","",I990+J990)</f>
        <v>0</v>
      </c>
      <c r="L990" s="270">
        <f>IF(H990="","",H990*I990)</f>
        <v>0</v>
      </c>
      <c r="M990" s="270">
        <f>IF(H990="","",H990*J990)</f>
        <v>0</v>
      </c>
      <c r="N990" s="271">
        <f>IF(H990="","",H990*K990)</f>
        <v>0</v>
      </c>
      <c r="O990" s="270"/>
      <c r="P990" s="270" t="e">
        <f>IF(OR(E990="",G990=0),"",VLOOKUP(E990,#REF!,7,0)*H990)</f>
        <v>#REF!</v>
      </c>
      <c r="Q990" s="61"/>
      <c r="R990" s="63"/>
      <c r="S990" s="61"/>
    </row>
    <row r="991" spans="2:19" s="60" customFormat="1" ht="12" x14ac:dyDescent="0.2">
      <c r="B991" s="181"/>
      <c r="C991" s="180"/>
      <c r="D991" s="214" t="s">
        <v>792</v>
      </c>
      <c r="E991" s="215"/>
      <c r="F991" s="277" t="s">
        <v>1387</v>
      </c>
      <c r="G991" s="281"/>
      <c r="H991" s="282"/>
      <c r="I991" s="257"/>
      <c r="J991" s="257"/>
      <c r="K991" s="257"/>
      <c r="L991" s="257"/>
      <c r="M991" s="257"/>
      <c r="N991" s="257"/>
      <c r="O991" s="258"/>
      <c r="P991" s="258"/>
      <c r="Q991" s="61"/>
      <c r="R991" s="63"/>
      <c r="S991" s="61"/>
    </row>
    <row r="992" spans="2:19" s="60" customFormat="1" ht="12" x14ac:dyDescent="0.2">
      <c r="B992" s="181"/>
      <c r="C992" s="180" t="s">
        <v>1766</v>
      </c>
      <c r="D992" s="214" t="s">
        <v>793</v>
      </c>
      <c r="E992" s="215">
        <v>90442</v>
      </c>
      <c r="F992" s="284" t="s">
        <v>1368</v>
      </c>
      <c r="G992" s="285" t="s">
        <v>2254</v>
      </c>
      <c r="H992" s="286">
        <v>8</v>
      </c>
      <c r="I992" s="270"/>
      <c r="J992" s="270"/>
      <c r="K992" s="257">
        <f t="shared" ref="K992:K999" si="340">IF(H992="","",I992+J992)</f>
        <v>0</v>
      </c>
      <c r="L992" s="257">
        <f t="shared" ref="L992:L999" si="341">IF(H992="","",H992*I992)</f>
        <v>0</v>
      </c>
      <c r="M992" s="257">
        <f t="shared" ref="M992:M999" si="342">IF(H992="","",H992*J992)</f>
        <v>0</v>
      </c>
      <c r="N992" s="257">
        <f t="shared" ref="N992:N999" si="343">IF(H992="","",H992*K992)</f>
        <v>0</v>
      </c>
      <c r="O992" s="258"/>
      <c r="P992" s="270" t="e">
        <f>IF(OR(E992="",G992=0),"",VLOOKUP(E992,#REF!,10,0)*H992)</f>
        <v>#REF!</v>
      </c>
      <c r="Q992" s="61"/>
      <c r="R992" s="63"/>
      <c r="S992" s="61"/>
    </row>
    <row r="993" spans="2:19" s="60" customFormat="1" ht="12" x14ac:dyDescent="0.2">
      <c r="B993" s="181"/>
      <c r="C993" s="180" t="s">
        <v>1766</v>
      </c>
      <c r="D993" s="214" t="s">
        <v>794</v>
      </c>
      <c r="E993" s="215">
        <v>90449</v>
      </c>
      <c r="F993" s="240" t="s">
        <v>1660</v>
      </c>
      <c r="G993" s="285" t="s">
        <v>2258</v>
      </c>
      <c r="H993" s="286">
        <v>240</v>
      </c>
      <c r="I993" s="270"/>
      <c r="J993" s="270"/>
      <c r="K993" s="257">
        <f t="shared" si="340"/>
        <v>0</v>
      </c>
      <c r="L993" s="257">
        <f t="shared" si="341"/>
        <v>0</v>
      </c>
      <c r="M993" s="257">
        <f t="shared" si="342"/>
        <v>0</v>
      </c>
      <c r="N993" s="257">
        <f t="shared" si="343"/>
        <v>0</v>
      </c>
      <c r="O993" s="258"/>
      <c r="P993" s="270" t="e">
        <f>IF(OR(E993="",G993=0),"",VLOOKUP(E993,#REF!,10,0)*H993)</f>
        <v>#REF!</v>
      </c>
      <c r="Q993" s="61"/>
      <c r="R993" s="63"/>
      <c r="S993" s="61"/>
    </row>
    <row r="994" spans="2:19" s="60" customFormat="1" ht="12" x14ac:dyDescent="0.2">
      <c r="B994" s="181"/>
      <c r="C994" s="180" t="s">
        <v>1867</v>
      </c>
      <c r="D994" s="214" t="s">
        <v>795</v>
      </c>
      <c r="E994" s="215" t="s">
        <v>2281</v>
      </c>
      <c r="F994" s="240" t="s">
        <v>1628</v>
      </c>
      <c r="G994" s="292" t="s">
        <v>2254</v>
      </c>
      <c r="H994" s="291">
        <v>8</v>
      </c>
      <c r="I994" s="270"/>
      <c r="J994" s="270"/>
      <c r="K994" s="271">
        <f t="shared" si="340"/>
        <v>0</v>
      </c>
      <c r="L994" s="270">
        <f t="shared" si="341"/>
        <v>0</v>
      </c>
      <c r="M994" s="270">
        <f t="shared" si="342"/>
        <v>0</v>
      </c>
      <c r="N994" s="271">
        <f t="shared" si="343"/>
        <v>0</v>
      </c>
      <c r="O994" s="270"/>
      <c r="P994" s="270" t="e">
        <f>IF(OR(E994="",G994=0),"",VLOOKUP(E994,#REF!,7,0)*H994)</f>
        <v>#REF!</v>
      </c>
      <c r="Q994" s="61"/>
      <c r="R994" s="63"/>
      <c r="S994" s="61"/>
    </row>
    <row r="995" spans="2:19" s="60" customFormat="1" ht="24" x14ac:dyDescent="0.2">
      <c r="B995" s="181"/>
      <c r="C995" s="180" t="s">
        <v>1766</v>
      </c>
      <c r="D995" s="214" t="s">
        <v>796</v>
      </c>
      <c r="E995" s="215">
        <v>90146</v>
      </c>
      <c r="F995" s="240" t="s">
        <v>1631</v>
      </c>
      <c r="G995" s="293" t="s">
        <v>2258</v>
      </c>
      <c r="H995" s="282">
        <v>12</v>
      </c>
      <c r="I995" s="270"/>
      <c r="J995" s="270"/>
      <c r="K995" s="257">
        <f t="shared" si="340"/>
        <v>0</v>
      </c>
      <c r="L995" s="257">
        <f t="shared" si="341"/>
        <v>0</v>
      </c>
      <c r="M995" s="257">
        <f t="shared" si="342"/>
        <v>0</v>
      </c>
      <c r="N995" s="257">
        <f t="shared" si="343"/>
        <v>0</v>
      </c>
      <c r="O995" s="258"/>
      <c r="P995" s="270" t="e">
        <f>IF(OR(E995="",G995=0),"",VLOOKUP(E995,#REF!,10,0)*H995)</f>
        <v>#REF!</v>
      </c>
      <c r="Q995" s="61"/>
      <c r="R995" s="63"/>
      <c r="S995" s="61"/>
    </row>
    <row r="996" spans="2:19" s="60" customFormat="1" ht="24" x14ac:dyDescent="0.2">
      <c r="B996" s="181"/>
      <c r="C996" s="180" t="s">
        <v>1766</v>
      </c>
      <c r="D996" s="214" t="s">
        <v>797</v>
      </c>
      <c r="E996" s="215">
        <v>90129</v>
      </c>
      <c r="F996" s="232" t="s">
        <v>1455</v>
      </c>
      <c r="G996" s="281" t="s">
        <v>2254</v>
      </c>
      <c r="H996" s="282">
        <v>7</v>
      </c>
      <c r="I996" s="270"/>
      <c r="J996" s="270"/>
      <c r="K996" s="257">
        <f t="shared" si="340"/>
        <v>0</v>
      </c>
      <c r="L996" s="257">
        <f t="shared" si="341"/>
        <v>0</v>
      </c>
      <c r="M996" s="257">
        <f t="shared" si="342"/>
        <v>0</v>
      </c>
      <c r="N996" s="257">
        <f t="shared" si="343"/>
        <v>0</v>
      </c>
      <c r="O996" s="258"/>
      <c r="P996" s="270" t="e">
        <f>IF(OR(E996="",G996=0),"",VLOOKUP(E996,#REF!,10,0)*H996)</f>
        <v>#REF!</v>
      </c>
      <c r="Q996" s="61"/>
      <c r="R996" s="63"/>
      <c r="S996" s="61"/>
    </row>
    <row r="997" spans="2:19" s="60" customFormat="1" ht="24" x14ac:dyDescent="0.2">
      <c r="B997" s="181"/>
      <c r="C997" s="180" t="s">
        <v>1867</v>
      </c>
      <c r="D997" s="214" t="s">
        <v>798</v>
      </c>
      <c r="E997" s="215" t="s">
        <v>2279</v>
      </c>
      <c r="F997" s="240" t="s">
        <v>1630</v>
      </c>
      <c r="G997" s="281" t="s">
        <v>2258</v>
      </c>
      <c r="H997" s="282">
        <v>800</v>
      </c>
      <c r="I997" s="270"/>
      <c r="J997" s="270"/>
      <c r="K997" s="271">
        <f t="shared" si="340"/>
        <v>0</v>
      </c>
      <c r="L997" s="270">
        <f t="shared" si="341"/>
        <v>0</v>
      </c>
      <c r="M997" s="270">
        <f t="shared" si="342"/>
        <v>0</v>
      </c>
      <c r="N997" s="271">
        <f t="shared" si="343"/>
        <v>0</v>
      </c>
      <c r="O997" s="270"/>
      <c r="P997" s="270" t="e">
        <f>IF(OR(E997="",G997=0),"",VLOOKUP(E997,#REF!,7,0)*H997)</f>
        <v>#REF!</v>
      </c>
      <c r="Q997" s="61"/>
      <c r="R997" s="63"/>
      <c r="S997" s="61"/>
    </row>
    <row r="998" spans="2:19" s="60" customFormat="1" ht="12" x14ac:dyDescent="0.2">
      <c r="B998" s="181"/>
      <c r="C998" s="180" t="s">
        <v>1867</v>
      </c>
      <c r="D998" s="214" t="s">
        <v>799</v>
      </c>
      <c r="E998" s="215" t="s">
        <v>2206</v>
      </c>
      <c r="F998" s="297" t="s">
        <v>1270</v>
      </c>
      <c r="G998" s="281" t="s">
        <v>2258</v>
      </c>
      <c r="H998" s="282">
        <v>600</v>
      </c>
      <c r="I998" s="270"/>
      <c r="J998" s="270"/>
      <c r="K998" s="271">
        <f t="shared" si="340"/>
        <v>0</v>
      </c>
      <c r="L998" s="270">
        <f t="shared" si="341"/>
        <v>0</v>
      </c>
      <c r="M998" s="270">
        <f t="shared" si="342"/>
        <v>0</v>
      </c>
      <c r="N998" s="271">
        <f t="shared" si="343"/>
        <v>0</v>
      </c>
      <c r="O998" s="270"/>
      <c r="P998" s="270" t="e">
        <f>IF(OR(E998="",G998=0),"",VLOOKUP(E998,#REF!,7,0)*H998)</f>
        <v>#REF!</v>
      </c>
      <c r="Q998" s="61"/>
      <c r="R998" s="63"/>
      <c r="S998" s="61"/>
    </row>
    <row r="999" spans="2:19" s="60" customFormat="1" ht="12" x14ac:dyDescent="0.2">
      <c r="B999" s="181"/>
      <c r="C999" s="180" t="s">
        <v>1867</v>
      </c>
      <c r="D999" s="214" t="s">
        <v>800</v>
      </c>
      <c r="E999" s="215" t="s">
        <v>2208</v>
      </c>
      <c r="F999" s="297" t="s">
        <v>1296</v>
      </c>
      <c r="G999" s="281" t="s">
        <v>2258</v>
      </c>
      <c r="H999" s="282">
        <v>200</v>
      </c>
      <c r="I999" s="270"/>
      <c r="J999" s="270"/>
      <c r="K999" s="271">
        <f t="shared" si="340"/>
        <v>0</v>
      </c>
      <c r="L999" s="270">
        <f t="shared" si="341"/>
        <v>0</v>
      </c>
      <c r="M999" s="270">
        <f t="shared" si="342"/>
        <v>0</v>
      </c>
      <c r="N999" s="271">
        <f t="shared" si="343"/>
        <v>0</v>
      </c>
      <c r="O999" s="270"/>
      <c r="P999" s="270" t="e">
        <f>IF(OR(E999="",G999=0),"",VLOOKUP(E999,#REF!,7,0)*H999)</f>
        <v>#REF!</v>
      </c>
      <c r="Q999" s="61"/>
      <c r="R999" s="63"/>
      <c r="S999" s="61"/>
    </row>
    <row r="1000" spans="2:19" s="60" customFormat="1" ht="12" x14ac:dyDescent="0.2">
      <c r="B1000" s="181"/>
      <c r="C1000" s="180"/>
      <c r="D1000" s="214" t="s">
        <v>801</v>
      </c>
      <c r="E1000" s="215"/>
      <c r="F1000" s="277" t="s">
        <v>1388</v>
      </c>
      <c r="G1000" s="281"/>
      <c r="H1000" s="282"/>
      <c r="I1000" s="257"/>
      <c r="J1000" s="257"/>
      <c r="K1000" s="257"/>
      <c r="L1000" s="257"/>
      <c r="M1000" s="257"/>
      <c r="N1000" s="257"/>
      <c r="O1000" s="258"/>
      <c r="P1000" s="258"/>
      <c r="Q1000" s="61"/>
      <c r="R1000" s="63"/>
      <c r="S1000" s="61"/>
    </row>
    <row r="1001" spans="2:19" s="60" customFormat="1" ht="48" x14ac:dyDescent="0.2">
      <c r="B1001" s="181"/>
      <c r="C1001" s="180" t="s">
        <v>1867</v>
      </c>
      <c r="D1001" s="214" t="s">
        <v>802</v>
      </c>
      <c r="E1001" s="215" t="s">
        <v>2224</v>
      </c>
      <c r="F1001" s="280" t="s">
        <v>1896</v>
      </c>
      <c r="G1001" s="281" t="s">
        <v>2254</v>
      </c>
      <c r="H1001" s="282">
        <v>1</v>
      </c>
      <c r="I1001" s="270"/>
      <c r="J1001" s="270"/>
      <c r="K1001" s="271">
        <f t="shared" ref="K1001:K1010" si="344">IF(H1001="","",I1001+J1001)</f>
        <v>0</v>
      </c>
      <c r="L1001" s="270">
        <f t="shared" ref="L1001:L1010" si="345">IF(H1001="","",H1001*I1001)</f>
        <v>0</v>
      </c>
      <c r="M1001" s="270">
        <f t="shared" ref="M1001:M1010" si="346">IF(H1001="","",H1001*J1001)</f>
        <v>0</v>
      </c>
      <c r="N1001" s="271">
        <f t="shared" ref="N1001:N1010" si="347">IF(H1001="","",H1001*K1001)</f>
        <v>0</v>
      </c>
      <c r="O1001" s="270"/>
      <c r="P1001" s="270" t="e">
        <f>IF(OR(E1001="",G1001=0),"",VLOOKUP(E1001,#REF!,7,0)*H1001)</f>
        <v>#REF!</v>
      </c>
      <c r="Q1001" s="61"/>
      <c r="R1001" s="63"/>
      <c r="S1001" s="61"/>
    </row>
    <row r="1002" spans="2:19" s="60" customFormat="1" ht="24" x14ac:dyDescent="0.2">
      <c r="B1002" s="181"/>
      <c r="C1002" s="180" t="s">
        <v>1867</v>
      </c>
      <c r="D1002" s="214" t="s">
        <v>803</v>
      </c>
      <c r="E1002" s="215" t="s">
        <v>2216</v>
      </c>
      <c r="F1002" s="297" t="s">
        <v>1309</v>
      </c>
      <c r="G1002" s="281" t="s">
        <v>2254</v>
      </c>
      <c r="H1002" s="282">
        <v>1</v>
      </c>
      <c r="I1002" s="270"/>
      <c r="J1002" s="270"/>
      <c r="K1002" s="271">
        <f t="shared" si="344"/>
        <v>0</v>
      </c>
      <c r="L1002" s="270">
        <f t="shared" si="345"/>
        <v>0</v>
      </c>
      <c r="M1002" s="270">
        <f t="shared" si="346"/>
        <v>0</v>
      </c>
      <c r="N1002" s="271">
        <f t="shared" si="347"/>
        <v>0</v>
      </c>
      <c r="O1002" s="270"/>
      <c r="P1002" s="270" t="e">
        <f>IF(OR(E1002="",G1002=0),"",VLOOKUP(E1002,#REF!,7,0)*H1002)</f>
        <v>#REF!</v>
      </c>
      <c r="Q1002" s="61"/>
      <c r="R1002" s="63"/>
      <c r="S1002" s="61"/>
    </row>
    <row r="1003" spans="2:19" s="60" customFormat="1" ht="12" x14ac:dyDescent="0.2">
      <c r="B1003" s="181"/>
      <c r="C1003" s="180" t="s">
        <v>1867</v>
      </c>
      <c r="D1003" s="214" t="s">
        <v>804</v>
      </c>
      <c r="E1003" s="215" t="s">
        <v>2215</v>
      </c>
      <c r="F1003" s="297" t="s">
        <v>1330</v>
      </c>
      <c r="G1003" s="281" t="s">
        <v>2254</v>
      </c>
      <c r="H1003" s="282">
        <v>4</v>
      </c>
      <c r="I1003" s="270"/>
      <c r="J1003" s="270"/>
      <c r="K1003" s="271">
        <f t="shared" si="344"/>
        <v>0</v>
      </c>
      <c r="L1003" s="270">
        <f t="shared" si="345"/>
        <v>0</v>
      </c>
      <c r="M1003" s="270">
        <f t="shared" si="346"/>
        <v>0</v>
      </c>
      <c r="N1003" s="271">
        <f t="shared" si="347"/>
        <v>0</v>
      </c>
      <c r="O1003" s="270"/>
      <c r="P1003" s="270" t="e">
        <f>IF(OR(E1003="",G1003=0),"",VLOOKUP(E1003,#REF!,7,0)*H1003)</f>
        <v>#REF!</v>
      </c>
      <c r="Q1003" s="61"/>
      <c r="R1003" s="63"/>
      <c r="S1003" s="61"/>
    </row>
    <row r="1004" spans="2:19" s="60" customFormat="1" ht="12" x14ac:dyDescent="0.2">
      <c r="B1004" s="181"/>
      <c r="C1004" s="180" t="s">
        <v>1867</v>
      </c>
      <c r="D1004" s="214" t="s">
        <v>805</v>
      </c>
      <c r="E1004" s="215" t="s">
        <v>2214</v>
      </c>
      <c r="F1004" s="297" t="s">
        <v>1255</v>
      </c>
      <c r="G1004" s="281" t="s">
        <v>2254</v>
      </c>
      <c r="H1004" s="282">
        <v>2</v>
      </c>
      <c r="I1004" s="270"/>
      <c r="J1004" s="270"/>
      <c r="K1004" s="271">
        <f t="shared" si="344"/>
        <v>0</v>
      </c>
      <c r="L1004" s="270">
        <f t="shared" si="345"/>
        <v>0</v>
      </c>
      <c r="M1004" s="270">
        <f t="shared" si="346"/>
        <v>0</v>
      </c>
      <c r="N1004" s="271">
        <f t="shared" si="347"/>
        <v>0</v>
      </c>
      <c r="O1004" s="270"/>
      <c r="P1004" s="270" t="e">
        <f>IF(OR(E1004="",G1004=0),"",VLOOKUP(E1004,#REF!,7,0)*H1004)</f>
        <v>#REF!</v>
      </c>
      <c r="Q1004" s="61"/>
      <c r="R1004" s="63"/>
      <c r="S1004" s="61"/>
    </row>
    <row r="1005" spans="2:19" s="60" customFormat="1" ht="12" x14ac:dyDescent="0.2">
      <c r="B1005" s="181"/>
      <c r="C1005" s="180" t="s">
        <v>1867</v>
      </c>
      <c r="D1005" s="214" t="s">
        <v>806</v>
      </c>
      <c r="E1005" s="215" t="s">
        <v>2214</v>
      </c>
      <c r="F1005" s="297" t="s">
        <v>1382</v>
      </c>
      <c r="G1005" s="281" t="s">
        <v>2254</v>
      </c>
      <c r="H1005" s="282">
        <v>5</v>
      </c>
      <c r="I1005" s="270"/>
      <c r="J1005" s="270"/>
      <c r="K1005" s="271">
        <f t="shared" si="344"/>
        <v>0</v>
      </c>
      <c r="L1005" s="270">
        <f t="shared" si="345"/>
        <v>0</v>
      </c>
      <c r="M1005" s="270">
        <f t="shared" si="346"/>
        <v>0</v>
      </c>
      <c r="N1005" s="271">
        <f t="shared" si="347"/>
        <v>0</v>
      </c>
      <c r="O1005" s="270"/>
      <c r="P1005" s="270" t="e">
        <f>IF(OR(E1005="",G1005=0),"",VLOOKUP(E1005,#REF!,7,0)*H1005)</f>
        <v>#REF!</v>
      </c>
      <c r="Q1005" s="61"/>
      <c r="R1005" s="63"/>
      <c r="S1005" s="61"/>
    </row>
    <row r="1006" spans="2:19" s="60" customFormat="1" ht="12" x14ac:dyDescent="0.2">
      <c r="B1006" s="181"/>
      <c r="C1006" s="180" t="s">
        <v>1867</v>
      </c>
      <c r="D1006" s="214" t="s">
        <v>807</v>
      </c>
      <c r="E1006" s="215" t="s">
        <v>2214</v>
      </c>
      <c r="F1006" s="297" t="s">
        <v>1365</v>
      </c>
      <c r="G1006" s="281" t="s">
        <v>2254</v>
      </c>
      <c r="H1006" s="282">
        <v>9</v>
      </c>
      <c r="I1006" s="270"/>
      <c r="J1006" s="270"/>
      <c r="K1006" s="271">
        <f t="shared" si="344"/>
        <v>0</v>
      </c>
      <c r="L1006" s="270">
        <f t="shared" si="345"/>
        <v>0</v>
      </c>
      <c r="M1006" s="270">
        <f t="shared" si="346"/>
        <v>0</v>
      </c>
      <c r="N1006" s="271">
        <f t="shared" si="347"/>
        <v>0</v>
      </c>
      <c r="O1006" s="270"/>
      <c r="P1006" s="270" t="e">
        <f>IF(OR(E1006="",G1006=0),"",VLOOKUP(E1006,#REF!,7,0)*H1006)</f>
        <v>#REF!</v>
      </c>
      <c r="Q1006" s="61"/>
      <c r="R1006" s="63"/>
      <c r="S1006" s="61"/>
    </row>
    <row r="1007" spans="2:19" s="60" customFormat="1" ht="12" x14ac:dyDescent="0.2">
      <c r="B1007" s="181"/>
      <c r="C1007" s="180" t="s">
        <v>1766</v>
      </c>
      <c r="D1007" s="214" t="s">
        <v>808</v>
      </c>
      <c r="E1007" s="215">
        <v>90141</v>
      </c>
      <c r="F1007" s="243" t="s">
        <v>1737</v>
      </c>
      <c r="G1007" s="281" t="s">
        <v>2254</v>
      </c>
      <c r="H1007" s="282">
        <v>3</v>
      </c>
      <c r="I1007" s="270"/>
      <c r="J1007" s="270"/>
      <c r="K1007" s="257">
        <f t="shared" si="344"/>
        <v>0</v>
      </c>
      <c r="L1007" s="257">
        <f t="shared" si="345"/>
        <v>0</v>
      </c>
      <c r="M1007" s="257">
        <f t="shared" si="346"/>
        <v>0</v>
      </c>
      <c r="N1007" s="257">
        <f t="shared" si="347"/>
        <v>0</v>
      </c>
      <c r="O1007" s="258"/>
      <c r="P1007" s="270" t="e">
        <f>IF(OR(E1007="",G1007=0),"",VLOOKUP(E1007,#REF!,10,0)*H1007)</f>
        <v>#REF!</v>
      </c>
      <c r="Q1007" s="61"/>
      <c r="R1007" s="63"/>
      <c r="S1007" s="61"/>
    </row>
    <row r="1008" spans="2:19" s="60" customFormat="1" ht="12" x14ac:dyDescent="0.2">
      <c r="B1008" s="181"/>
      <c r="C1008" s="180" t="s">
        <v>1766</v>
      </c>
      <c r="D1008" s="214" t="s">
        <v>809</v>
      </c>
      <c r="E1008" s="215">
        <v>90423</v>
      </c>
      <c r="F1008" s="280" t="s">
        <v>7</v>
      </c>
      <c r="G1008" s="281" t="s">
        <v>2258</v>
      </c>
      <c r="H1008" s="282">
        <v>50</v>
      </c>
      <c r="I1008" s="270"/>
      <c r="J1008" s="270"/>
      <c r="K1008" s="257">
        <f t="shared" si="344"/>
        <v>0</v>
      </c>
      <c r="L1008" s="257">
        <f t="shared" si="345"/>
        <v>0</v>
      </c>
      <c r="M1008" s="257">
        <f t="shared" si="346"/>
        <v>0</v>
      </c>
      <c r="N1008" s="257">
        <f t="shared" si="347"/>
        <v>0</v>
      </c>
      <c r="O1008" s="258"/>
      <c r="P1008" s="270" t="e">
        <f>IF(OR(E1008="",G1008=0),"",VLOOKUP(E1008,#REF!,10,0)*H1008)</f>
        <v>#REF!</v>
      </c>
      <c r="Q1008" s="61"/>
      <c r="R1008" s="63"/>
      <c r="S1008" s="61"/>
    </row>
    <row r="1009" spans="2:19" s="60" customFormat="1" ht="12" x14ac:dyDescent="0.2">
      <c r="B1009" s="181"/>
      <c r="C1009" s="180" t="s">
        <v>1766</v>
      </c>
      <c r="D1009" s="214" t="s">
        <v>810</v>
      </c>
      <c r="E1009" s="215">
        <v>90452</v>
      </c>
      <c r="F1009" s="280" t="s">
        <v>10</v>
      </c>
      <c r="G1009" s="281" t="s">
        <v>2254</v>
      </c>
      <c r="H1009" s="282">
        <v>4</v>
      </c>
      <c r="I1009" s="270"/>
      <c r="J1009" s="270"/>
      <c r="K1009" s="257">
        <f t="shared" si="344"/>
        <v>0</v>
      </c>
      <c r="L1009" s="257">
        <f t="shared" si="345"/>
        <v>0</v>
      </c>
      <c r="M1009" s="257">
        <f t="shared" si="346"/>
        <v>0</v>
      </c>
      <c r="N1009" s="257">
        <f t="shared" si="347"/>
        <v>0</v>
      </c>
      <c r="O1009" s="258"/>
      <c r="P1009" s="270" t="e">
        <f>IF(OR(E1009="",G1009=0),"",VLOOKUP(E1009,#REF!,10,0)*H1009)</f>
        <v>#REF!</v>
      </c>
      <c r="Q1009" s="61"/>
      <c r="R1009" s="63"/>
      <c r="S1009" s="61"/>
    </row>
    <row r="1010" spans="2:19" s="60" customFormat="1" ht="12" x14ac:dyDescent="0.2">
      <c r="B1010" s="181"/>
      <c r="C1010" s="180" t="s">
        <v>1766</v>
      </c>
      <c r="D1010" s="214" t="s">
        <v>811</v>
      </c>
      <c r="E1010" s="215">
        <v>90407</v>
      </c>
      <c r="F1010" s="280" t="s">
        <v>1243</v>
      </c>
      <c r="G1010" s="285" t="s">
        <v>2083</v>
      </c>
      <c r="H1010" s="282">
        <v>4</v>
      </c>
      <c r="I1010" s="270"/>
      <c r="J1010" s="270"/>
      <c r="K1010" s="257">
        <f t="shared" si="344"/>
        <v>0</v>
      </c>
      <c r="L1010" s="257">
        <f t="shared" si="345"/>
        <v>0</v>
      </c>
      <c r="M1010" s="257">
        <f t="shared" si="346"/>
        <v>0</v>
      </c>
      <c r="N1010" s="257">
        <f t="shared" si="347"/>
        <v>0</v>
      </c>
      <c r="O1010" s="258"/>
      <c r="P1010" s="270" t="e">
        <f>IF(OR(E1010="",G1010=0),"",VLOOKUP(E1010,#REF!,10,0)*H1010)</f>
        <v>#REF!</v>
      </c>
      <c r="Q1010" s="61"/>
      <c r="R1010" s="63"/>
      <c r="S1010" s="61"/>
    </row>
    <row r="1011" spans="2:19" s="60" customFormat="1" ht="12" x14ac:dyDescent="0.2">
      <c r="B1011" s="181"/>
      <c r="C1011" s="180" t="s">
        <v>1867</v>
      </c>
      <c r="D1011" s="214" t="s">
        <v>812</v>
      </c>
      <c r="E1011" s="215">
        <v>83423</v>
      </c>
      <c r="F1011" s="243" t="s">
        <v>1217</v>
      </c>
      <c r="G1011" s="281" t="s">
        <v>2258</v>
      </c>
      <c r="H1011" s="282">
        <v>100</v>
      </c>
      <c r="I1011" s="270"/>
      <c r="J1011" s="270"/>
      <c r="K1011" s="271">
        <f>IF(H1011="","",I1011+J1011)</f>
        <v>0</v>
      </c>
      <c r="L1011" s="270">
        <f>IF(H1011="","",H1011*I1011)</f>
        <v>0</v>
      </c>
      <c r="M1011" s="270">
        <f>IF(H1011="","",H1011*J1011)</f>
        <v>0</v>
      </c>
      <c r="N1011" s="271">
        <f>IF(H1011="","",H1011*K1011)</f>
        <v>0</v>
      </c>
      <c r="O1011" s="270"/>
      <c r="P1011" s="270" t="e">
        <f>IF(OR(E1011="",G1011=0),"",VLOOKUP(E1011,#REF!,7,0)*H1011)</f>
        <v>#REF!</v>
      </c>
      <c r="Q1011" s="61"/>
      <c r="R1011" s="63"/>
      <c r="S1011" s="61"/>
    </row>
    <row r="1012" spans="2:19" s="60" customFormat="1" ht="12" x14ac:dyDescent="0.2">
      <c r="B1012" s="181"/>
      <c r="C1012" s="180" t="s">
        <v>1867</v>
      </c>
      <c r="D1012" s="214" t="s">
        <v>813</v>
      </c>
      <c r="E1012" s="215">
        <v>83420</v>
      </c>
      <c r="F1012" s="243" t="s">
        <v>1218</v>
      </c>
      <c r="G1012" s="281" t="s">
        <v>2258</v>
      </c>
      <c r="H1012" s="282">
        <v>25</v>
      </c>
      <c r="I1012" s="270"/>
      <c r="J1012" s="270"/>
      <c r="K1012" s="271">
        <f>IF(H1012="","",I1012+J1012)</f>
        <v>0</v>
      </c>
      <c r="L1012" s="270">
        <f>IF(H1012="","",H1012*I1012)</f>
        <v>0</v>
      </c>
      <c r="M1012" s="270">
        <f>IF(H1012="","",H1012*J1012)</f>
        <v>0</v>
      </c>
      <c r="N1012" s="271">
        <f>IF(H1012="","",H1012*K1012)</f>
        <v>0</v>
      </c>
      <c r="O1012" s="270"/>
      <c r="P1012" s="270" t="e">
        <f>IF(OR(E1012="",G1012=0),"",VLOOKUP(E1012,#REF!,7,0)*H1012)</f>
        <v>#REF!</v>
      </c>
      <c r="Q1012" s="61"/>
      <c r="R1012" s="63"/>
      <c r="S1012" s="61"/>
    </row>
    <row r="1013" spans="2:19" s="60" customFormat="1" ht="12" x14ac:dyDescent="0.2">
      <c r="B1013" s="181"/>
      <c r="C1013" s="180"/>
      <c r="D1013" s="214" t="s">
        <v>814</v>
      </c>
      <c r="E1013" s="215"/>
      <c r="F1013" s="277" t="s">
        <v>1389</v>
      </c>
      <c r="G1013" s="281"/>
      <c r="H1013" s="282"/>
      <c r="I1013" s="257"/>
      <c r="J1013" s="257"/>
      <c r="K1013" s="257"/>
      <c r="L1013" s="257"/>
      <c r="M1013" s="257"/>
      <c r="N1013" s="257"/>
      <c r="O1013" s="258"/>
      <c r="P1013" s="258"/>
      <c r="Q1013" s="61"/>
      <c r="R1013" s="63"/>
      <c r="S1013" s="61"/>
    </row>
    <row r="1014" spans="2:19" s="60" customFormat="1" ht="12" x14ac:dyDescent="0.2">
      <c r="B1014" s="181"/>
      <c r="C1014" s="180" t="s">
        <v>1766</v>
      </c>
      <c r="D1014" s="214" t="s">
        <v>815</v>
      </c>
      <c r="E1014" s="215">
        <v>90442</v>
      </c>
      <c r="F1014" s="284" t="s">
        <v>1368</v>
      </c>
      <c r="G1014" s="285" t="s">
        <v>2254</v>
      </c>
      <c r="H1014" s="286">
        <v>20</v>
      </c>
      <c r="I1014" s="270"/>
      <c r="J1014" s="270"/>
      <c r="K1014" s="257">
        <f t="shared" ref="K1014:K1020" si="348">IF(H1014="","",I1014+J1014)</f>
        <v>0</v>
      </c>
      <c r="L1014" s="257">
        <f t="shared" ref="L1014:L1020" si="349">IF(H1014="","",H1014*I1014)</f>
        <v>0</v>
      </c>
      <c r="M1014" s="257">
        <f t="shared" ref="M1014:M1020" si="350">IF(H1014="","",H1014*J1014)</f>
        <v>0</v>
      </c>
      <c r="N1014" s="257">
        <f t="shared" ref="N1014:N1020" si="351">IF(H1014="","",H1014*K1014)</f>
        <v>0</v>
      </c>
      <c r="O1014" s="258"/>
      <c r="P1014" s="270" t="e">
        <f>IF(OR(E1014="",G1014=0),"",VLOOKUP(E1014,#REF!,10,0)*H1014)</f>
        <v>#REF!</v>
      </c>
      <c r="Q1014" s="61"/>
      <c r="R1014" s="63"/>
      <c r="S1014" s="61"/>
    </row>
    <row r="1015" spans="2:19" s="60" customFormat="1" ht="12" x14ac:dyDescent="0.2">
      <c r="B1015" s="181"/>
      <c r="C1015" s="180" t="s">
        <v>1766</v>
      </c>
      <c r="D1015" s="214" t="s">
        <v>816</v>
      </c>
      <c r="E1015" s="215">
        <v>90449</v>
      </c>
      <c r="F1015" s="240" t="s">
        <v>1660</v>
      </c>
      <c r="G1015" s="285" t="s">
        <v>2258</v>
      </c>
      <c r="H1015" s="286">
        <v>600</v>
      </c>
      <c r="I1015" s="270"/>
      <c r="J1015" s="270"/>
      <c r="K1015" s="257">
        <f t="shared" si="348"/>
        <v>0</v>
      </c>
      <c r="L1015" s="257">
        <f t="shared" si="349"/>
        <v>0</v>
      </c>
      <c r="M1015" s="257">
        <f t="shared" si="350"/>
        <v>0</v>
      </c>
      <c r="N1015" s="257">
        <f t="shared" si="351"/>
        <v>0</v>
      </c>
      <c r="O1015" s="258"/>
      <c r="P1015" s="270" t="e">
        <f>IF(OR(E1015="",G1015=0),"",VLOOKUP(E1015,#REF!,10,0)*H1015)</f>
        <v>#REF!</v>
      </c>
      <c r="Q1015" s="61"/>
      <c r="R1015" s="63"/>
      <c r="S1015" s="61"/>
    </row>
    <row r="1016" spans="2:19" s="60" customFormat="1" ht="12" x14ac:dyDescent="0.2">
      <c r="B1016" s="181"/>
      <c r="C1016" s="180" t="s">
        <v>1867</v>
      </c>
      <c r="D1016" s="214" t="s">
        <v>817</v>
      </c>
      <c r="E1016" s="215" t="s">
        <v>2281</v>
      </c>
      <c r="F1016" s="240" t="s">
        <v>1628</v>
      </c>
      <c r="G1016" s="292" t="s">
        <v>2254</v>
      </c>
      <c r="H1016" s="291">
        <v>20</v>
      </c>
      <c r="I1016" s="270"/>
      <c r="J1016" s="270"/>
      <c r="K1016" s="271">
        <f t="shared" si="348"/>
        <v>0</v>
      </c>
      <c r="L1016" s="270">
        <f t="shared" si="349"/>
        <v>0</v>
      </c>
      <c r="M1016" s="270">
        <f t="shared" si="350"/>
        <v>0</v>
      </c>
      <c r="N1016" s="271">
        <f t="shared" si="351"/>
        <v>0</v>
      </c>
      <c r="O1016" s="270"/>
      <c r="P1016" s="270" t="e">
        <f>IF(OR(E1016="",G1016=0),"",VLOOKUP(E1016,#REF!,7,0)*H1016)</f>
        <v>#REF!</v>
      </c>
      <c r="Q1016" s="61"/>
      <c r="R1016" s="63"/>
      <c r="S1016" s="61"/>
    </row>
    <row r="1017" spans="2:19" s="60" customFormat="1" ht="24" x14ac:dyDescent="0.2">
      <c r="B1017" s="181"/>
      <c r="C1017" s="180" t="s">
        <v>1766</v>
      </c>
      <c r="D1017" s="214" t="s">
        <v>818</v>
      </c>
      <c r="E1017" s="215">
        <v>90129</v>
      </c>
      <c r="F1017" s="232" t="s">
        <v>1455</v>
      </c>
      <c r="G1017" s="281" t="s">
        <v>2254</v>
      </c>
      <c r="H1017" s="282">
        <v>12</v>
      </c>
      <c r="I1017" s="270"/>
      <c r="J1017" s="270"/>
      <c r="K1017" s="257">
        <f t="shared" si="348"/>
        <v>0</v>
      </c>
      <c r="L1017" s="257">
        <f t="shared" si="349"/>
        <v>0</v>
      </c>
      <c r="M1017" s="257">
        <f t="shared" si="350"/>
        <v>0</v>
      </c>
      <c r="N1017" s="257">
        <f t="shared" si="351"/>
        <v>0</v>
      </c>
      <c r="O1017" s="258"/>
      <c r="P1017" s="270" t="e">
        <f>IF(OR(E1017="",G1017=0),"",VLOOKUP(E1017,#REF!,10,0)*H1017)</f>
        <v>#REF!</v>
      </c>
      <c r="Q1017" s="61"/>
      <c r="R1017" s="63"/>
      <c r="S1017" s="61"/>
    </row>
    <row r="1018" spans="2:19" s="60" customFormat="1" ht="24" x14ac:dyDescent="0.2">
      <c r="B1018" s="181"/>
      <c r="C1018" s="180" t="s">
        <v>1867</v>
      </c>
      <c r="D1018" s="214" t="s">
        <v>819</v>
      </c>
      <c r="E1018" s="215" t="s">
        <v>2279</v>
      </c>
      <c r="F1018" s="240" t="s">
        <v>1630</v>
      </c>
      <c r="G1018" s="281" t="s">
        <v>2258</v>
      </c>
      <c r="H1018" s="282">
        <v>100</v>
      </c>
      <c r="I1018" s="270"/>
      <c r="J1018" s="270"/>
      <c r="K1018" s="271">
        <f t="shared" si="348"/>
        <v>0</v>
      </c>
      <c r="L1018" s="270">
        <f t="shared" si="349"/>
        <v>0</v>
      </c>
      <c r="M1018" s="270">
        <f t="shared" si="350"/>
        <v>0</v>
      </c>
      <c r="N1018" s="271">
        <f t="shared" si="351"/>
        <v>0</v>
      </c>
      <c r="O1018" s="270"/>
      <c r="P1018" s="270" t="e">
        <f>IF(OR(E1018="",G1018=0),"",VLOOKUP(E1018,#REF!,7,0)*H1018)</f>
        <v>#REF!</v>
      </c>
      <c r="Q1018" s="61"/>
      <c r="R1018" s="63"/>
      <c r="S1018" s="61"/>
    </row>
    <row r="1019" spans="2:19" s="60" customFormat="1" ht="12" x14ac:dyDescent="0.2">
      <c r="B1019" s="181"/>
      <c r="C1019" s="180" t="s">
        <v>1867</v>
      </c>
      <c r="D1019" s="214" t="s">
        <v>820</v>
      </c>
      <c r="E1019" s="215" t="s">
        <v>2206</v>
      </c>
      <c r="F1019" s="297" t="s">
        <v>1270</v>
      </c>
      <c r="G1019" s="281" t="s">
        <v>2258</v>
      </c>
      <c r="H1019" s="282">
        <v>1700</v>
      </c>
      <c r="I1019" s="270"/>
      <c r="J1019" s="270"/>
      <c r="K1019" s="271">
        <f t="shared" si="348"/>
        <v>0</v>
      </c>
      <c r="L1019" s="270">
        <f t="shared" si="349"/>
        <v>0</v>
      </c>
      <c r="M1019" s="270">
        <f t="shared" si="350"/>
        <v>0</v>
      </c>
      <c r="N1019" s="271">
        <f t="shared" si="351"/>
        <v>0</v>
      </c>
      <c r="O1019" s="270"/>
      <c r="P1019" s="270" t="e">
        <f>IF(OR(E1019="",G1019=0),"",VLOOKUP(E1019,#REF!,7,0)*H1019)</f>
        <v>#REF!</v>
      </c>
      <c r="Q1019" s="61"/>
      <c r="R1019" s="63"/>
      <c r="S1019" s="61"/>
    </row>
    <row r="1020" spans="2:19" s="60" customFormat="1" ht="12" x14ac:dyDescent="0.2">
      <c r="B1020" s="181"/>
      <c r="C1020" s="180" t="s">
        <v>1867</v>
      </c>
      <c r="D1020" s="214" t="s">
        <v>821</v>
      </c>
      <c r="E1020" s="215" t="s">
        <v>2207</v>
      </c>
      <c r="F1020" s="297" t="s">
        <v>1289</v>
      </c>
      <c r="G1020" s="281" t="s">
        <v>2258</v>
      </c>
      <c r="H1020" s="282">
        <v>700</v>
      </c>
      <c r="I1020" s="270"/>
      <c r="J1020" s="270"/>
      <c r="K1020" s="271">
        <f t="shared" si="348"/>
        <v>0</v>
      </c>
      <c r="L1020" s="270">
        <f t="shared" si="349"/>
        <v>0</v>
      </c>
      <c r="M1020" s="270">
        <f t="shared" si="350"/>
        <v>0</v>
      </c>
      <c r="N1020" s="271">
        <f t="shared" si="351"/>
        <v>0</v>
      </c>
      <c r="O1020" s="270"/>
      <c r="P1020" s="270" t="e">
        <f>IF(OR(E1020="",G1020=0),"",VLOOKUP(E1020,#REF!,7,0)*H1020)</f>
        <v>#REF!</v>
      </c>
      <c r="Q1020" s="61"/>
      <c r="R1020" s="63"/>
      <c r="S1020" s="61"/>
    </row>
    <row r="1021" spans="2:19" s="60" customFormat="1" ht="12" x14ac:dyDescent="0.2">
      <c r="B1021" s="181"/>
      <c r="C1021" s="180"/>
      <c r="D1021" s="214" t="s">
        <v>822</v>
      </c>
      <c r="E1021" s="215"/>
      <c r="F1021" s="277" t="s">
        <v>1390</v>
      </c>
      <c r="G1021" s="281"/>
      <c r="H1021" s="282"/>
      <c r="I1021" s="257"/>
      <c r="J1021" s="257"/>
      <c r="K1021" s="257"/>
      <c r="L1021" s="257"/>
      <c r="M1021" s="257"/>
      <c r="N1021" s="257"/>
      <c r="O1021" s="258"/>
      <c r="P1021" s="258"/>
      <c r="Q1021" s="61"/>
      <c r="R1021" s="63"/>
      <c r="S1021" s="61"/>
    </row>
    <row r="1022" spans="2:19" s="60" customFormat="1" ht="48" x14ac:dyDescent="0.2">
      <c r="B1022" s="181"/>
      <c r="C1022" s="180" t="s">
        <v>1867</v>
      </c>
      <c r="D1022" s="214" t="s">
        <v>823</v>
      </c>
      <c r="E1022" s="215" t="s">
        <v>2224</v>
      </c>
      <c r="F1022" s="280" t="s">
        <v>1896</v>
      </c>
      <c r="G1022" s="281" t="s">
        <v>2254</v>
      </c>
      <c r="H1022" s="282">
        <v>1</v>
      </c>
      <c r="I1022" s="270"/>
      <c r="J1022" s="270"/>
      <c r="K1022" s="271">
        <f t="shared" ref="K1022:K1030" si="352">IF(H1022="","",I1022+J1022)</f>
        <v>0</v>
      </c>
      <c r="L1022" s="270">
        <f t="shared" ref="L1022:L1030" si="353">IF(H1022="","",H1022*I1022)</f>
        <v>0</v>
      </c>
      <c r="M1022" s="270">
        <f t="shared" ref="M1022:M1030" si="354">IF(H1022="","",H1022*J1022)</f>
        <v>0</v>
      </c>
      <c r="N1022" s="271">
        <f t="shared" ref="N1022:N1030" si="355">IF(H1022="","",H1022*K1022)</f>
        <v>0</v>
      </c>
      <c r="O1022" s="270"/>
      <c r="P1022" s="270" t="e">
        <f>IF(OR(E1022="",G1022=0),"",VLOOKUP(E1022,#REF!,7,0)*H1022)</f>
        <v>#REF!</v>
      </c>
      <c r="Q1022" s="61"/>
      <c r="R1022" s="63"/>
      <c r="S1022" s="61"/>
    </row>
    <row r="1023" spans="2:19" s="60" customFormat="1" ht="24" x14ac:dyDescent="0.2">
      <c r="B1023" s="181"/>
      <c r="C1023" s="180" t="s">
        <v>1867</v>
      </c>
      <c r="D1023" s="214" t="s">
        <v>824</v>
      </c>
      <c r="E1023" s="215" t="s">
        <v>2217</v>
      </c>
      <c r="F1023" s="297" t="s">
        <v>1391</v>
      </c>
      <c r="G1023" s="281" t="s">
        <v>2254</v>
      </c>
      <c r="H1023" s="282">
        <v>1</v>
      </c>
      <c r="I1023" s="270"/>
      <c r="J1023" s="270"/>
      <c r="K1023" s="271">
        <f t="shared" si="352"/>
        <v>0</v>
      </c>
      <c r="L1023" s="270">
        <f t="shared" si="353"/>
        <v>0</v>
      </c>
      <c r="M1023" s="270">
        <f t="shared" si="354"/>
        <v>0</v>
      </c>
      <c r="N1023" s="271">
        <f t="shared" si="355"/>
        <v>0</v>
      </c>
      <c r="O1023" s="270"/>
      <c r="P1023" s="270" t="e">
        <f>IF(OR(E1023="",G1023=0),"",VLOOKUP(E1023,#REF!,7,0)*H1023)</f>
        <v>#REF!</v>
      </c>
      <c r="Q1023" s="61"/>
      <c r="R1023" s="63"/>
      <c r="S1023" s="61"/>
    </row>
    <row r="1024" spans="2:19" s="60" customFormat="1" ht="12" x14ac:dyDescent="0.2">
      <c r="B1024" s="181"/>
      <c r="C1024" s="180" t="s">
        <v>1867</v>
      </c>
      <c r="D1024" s="214" t="s">
        <v>825</v>
      </c>
      <c r="E1024" s="215" t="s">
        <v>2215</v>
      </c>
      <c r="F1024" s="297" t="s">
        <v>1330</v>
      </c>
      <c r="G1024" s="281" t="s">
        <v>2254</v>
      </c>
      <c r="H1024" s="282">
        <v>9</v>
      </c>
      <c r="I1024" s="270"/>
      <c r="J1024" s="270"/>
      <c r="K1024" s="271">
        <f t="shared" si="352"/>
        <v>0</v>
      </c>
      <c r="L1024" s="270">
        <f t="shared" si="353"/>
        <v>0</v>
      </c>
      <c r="M1024" s="270">
        <f t="shared" si="354"/>
        <v>0</v>
      </c>
      <c r="N1024" s="271">
        <f t="shared" si="355"/>
        <v>0</v>
      </c>
      <c r="O1024" s="270"/>
      <c r="P1024" s="270" t="e">
        <f>IF(OR(E1024="",G1024=0),"",VLOOKUP(E1024,#REF!,7,0)*H1024)</f>
        <v>#REF!</v>
      </c>
      <c r="Q1024" s="61"/>
      <c r="R1024" s="63"/>
      <c r="S1024" s="61"/>
    </row>
    <row r="1025" spans="2:19" s="60" customFormat="1" ht="12" x14ac:dyDescent="0.2">
      <c r="B1025" s="181"/>
      <c r="C1025" s="180" t="s">
        <v>1867</v>
      </c>
      <c r="D1025" s="214" t="s">
        <v>826</v>
      </c>
      <c r="E1025" s="215" t="s">
        <v>2214</v>
      </c>
      <c r="F1025" s="297" t="s">
        <v>1382</v>
      </c>
      <c r="G1025" s="281" t="s">
        <v>2254</v>
      </c>
      <c r="H1025" s="282">
        <v>2</v>
      </c>
      <c r="I1025" s="270"/>
      <c r="J1025" s="270"/>
      <c r="K1025" s="271">
        <f t="shared" si="352"/>
        <v>0</v>
      </c>
      <c r="L1025" s="270">
        <f t="shared" si="353"/>
        <v>0</v>
      </c>
      <c r="M1025" s="270">
        <f t="shared" si="354"/>
        <v>0</v>
      </c>
      <c r="N1025" s="271">
        <f t="shared" si="355"/>
        <v>0</v>
      </c>
      <c r="O1025" s="270"/>
      <c r="P1025" s="270" t="e">
        <f>IF(OR(E1025="",G1025=0),"",VLOOKUP(E1025,#REF!,7,0)*H1025)</f>
        <v>#REF!</v>
      </c>
      <c r="Q1025" s="61"/>
      <c r="R1025" s="63"/>
      <c r="S1025" s="61"/>
    </row>
    <row r="1026" spans="2:19" s="60" customFormat="1" ht="12" x14ac:dyDescent="0.2">
      <c r="B1026" s="181"/>
      <c r="C1026" s="180" t="s">
        <v>1867</v>
      </c>
      <c r="D1026" s="214" t="s">
        <v>827</v>
      </c>
      <c r="E1026" s="215" t="s">
        <v>2214</v>
      </c>
      <c r="F1026" s="297" t="s">
        <v>1365</v>
      </c>
      <c r="G1026" s="281" t="s">
        <v>2254</v>
      </c>
      <c r="H1026" s="282">
        <v>5</v>
      </c>
      <c r="I1026" s="270"/>
      <c r="J1026" s="270"/>
      <c r="K1026" s="271">
        <f t="shared" si="352"/>
        <v>0</v>
      </c>
      <c r="L1026" s="270">
        <f t="shared" si="353"/>
        <v>0</v>
      </c>
      <c r="M1026" s="270">
        <f t="shared" si="354"/>
        <v>0</v>
      </c>
      <c r="N1026" s="271">
        <f t="shared" si="355"/>
        <v>0</v>
      </c>
      <c r="O1026" s="270"/>
      <c r="P1026" s="270" t="e">
        <f>IF(OR(E1026="",G1026=0),"",VLOOKUP(E1026,#REF!,7,0)*H1026)</f>
        <v>#REF!</v>
      </c>
      <c r="Q1026" s="61"/>
      <c r="R1026" s="63"/>
      <c r="S1026" s="61"/>
    </row>
    <row r="1027" spans="2:19" s="60" customFormat="1" ht="12" x14ac:dyDescent="0.2">
      <c r="B1027" s="181"/>
      <c r="C1027" s="180" t="s">
        <v>1766</v>
      </c>
      <c r="D1027" s="214" t="s">
        <v>828</v>
      </c>
      <c r="E1027" s="215">
        <v>90141</v>
      </c>
      <c r="F1027" s="243" t="s">
        <v>1737</v>
      </c>
      <c r="G1027" s="281" t="s">
        <v>2254</v>
      </c>
      <c r="H1027" s="282">
        <v>3</v>
      </c>
      <c r="I1027" s="270"/>
      <c r="J1027" s="270"/>
      <c r="K1027" s="257">
        <f t="shared" si="352"/>
        <v>0</v>
      </c>
      <c r="L1027" s="257">
        <f t="shared" si="353"/>
        <v>0</v>
      </c>
      <c r="M1027" s="257">
        <f t="shared" si="354"/>
        <v>0</v>
      </c>
      <c r="N1027" s="257">
        <f t="shared" si="355"/>
        <v>0</v>
      </c>
      <c r="O1027" s="258"/>
      <c r="P1027" s="270" t="e">
        <f>IF(OR(E1027="",G1027=0),"",VLOOKUP(E1027,#REF!,10,0)*H1027)</f>
        <v>#REF!</v>
      </c>
      <c r="Q1027" s="61"/>
      <c r="R1027" s="63"/>
      <c r="S1027" s="61"/>
    </row>
    <row r="1028" spans="2:19" s="60" customFormat="1" ht="12" x14ac:dyDescent="0.2">
      <c r="B1028" s="181"/>
      <c r="C1028" s="180" t="s">
        <v>1766</v>
      </c>
      <c r="D1028" s="214" t="s">
        <v>829</v>
      </c>
      <c r="E1028" s="215">
        <v>90424</v>
      </c>
      <c r="F1028" s="280" t="s">
        <v>8</v>
      </c>
      <c r="G1028" s="281" t="s">
        <v>2258</v>
      </c>
      <c r="H1028" s="282">
        <v>104</v>
      </c>
      <c r="I1028" s="270"/>
      <c r="J1028" s="270"/>
      <c r="K1028" s="257">
        <f t="shared" si="352"/>
        <v>0</v>
      </c>
      <c r="L1028" s="257">
        <f t="shared" si="353"/>
        <v>0</v>
      </c>
      <c r="M1028" s="257">
        <f t="shared" si="354"/>
        <v>0</v>
      </c>
      <c r="N1028" s="257">
        <f t="shared" si="355"/>
        <v>0</v>
      </c>
      <c r="O1028" s="258"/>
      <c r="P1028" s="270" t="e">
        <f>IF(OR(E1028="",G1028=0),"",VLOOKUP(E1028,#REF!,10,0)*H1028)</f>
        <v>#REF!</v>
      </c>
      <c r="Q1028" s="61"/>
      <c r="R1028" s="63"/>
      <c r="S1028" s="61"/>
    </row>
    <row r="1029" spans="2:19" s="60" customFormat="1" ht="12" x14ac:dyDescent="0.2">
      <c r="B1029" s="181"/>
      <c r="C1029" s="180" t="s">
        <v>1766</v>
      </c>
      <c r="D1029" s="214" t="s">
        <v>830</v>
      </c>
      <c r="E1029" s="215">
        <v>90452</v>
      </c>
      <c r="F1029" s="280" t="s">
        <v>10</v>
      </c>
      <c r="G1029" s="281" t="s">
        <v>2254</v>
      </c>
      <c r="H1029" s="282">
        <v>4</v>
      </c>
      <c r="I1029" s="270"/>
      <c r="J1029" s="270"/>
      <c r="K1029" s="257">
        <f t="shared" si="352"/>
        <v>0</v>
      </c>
      <c r="L1029" s="257">
        <f t="shared" si="353"/>
        <v>0</v>
      </c>
      <c r="M1029" s="257">
        <f t="shared" si="354"/>
        <v>0</v>
      </c>
      <c r="N1029" s="257">
        <f t="shared" si="355"/>
        <v>0</v>
      </c>
      <c r="O1029" s="258"/>
      <c r="P1029" s="270" t="e">
        <f>IF(OR(E1029="",G1029=0),"",VLOOKUP(E1029,#REF!,10,0)*H1029)</f>
        <v>#REF!</v>
      </c>
      <c r="Q1029" s="61"/>
      <c r="R1029" s="63"/>
      <c r="S1029" s="61"/>
    </row>
    <row r="1030" spans="2:19" s="60" customFormat="1" ht="12" x14ac:dyDescent="0.2">
      <c r="B1030" s="181"/>
      <c r="C1030" s="180" t="s">
        <v>1766</v>
      </c>
      <c r="D1030" s="214" t="s">
        <v>831</v>
      </c>
      <c r="E1030" s="215">
        <v>90408</v>
      </c>
      <c r="F1030" s="280" t="s">
        <v>1318</v>
      </c>
      <c r="G1030" s="285" t="s">
        <v>2083</v>
      </c>
      <c r="H1030" s="282">
        <v>4</v>
      </c>
      <c r="I1030" s="270"/>
      <c r="J1030" s="270"/>
      <c r="K1030" s="257">
        <f t="shared" si="352"/>
        <v>0</v>
      </c>
      <c r="L1030" s="257">
        <f t="shared" si="353"/>
        <v>0</v>
      </c>
      <c r="M1030" s="257">
        <f t="shared" si="354"/>
        <v>0</v>
      </c>
      <c r="N1030" s="257">
        <f t="shared" si="355"/>
        <v>0</v>
      </c>
      <c r="O1030" s="258"/>
      <c r="P1030" s="270" t="e">
        <f>IF(OR(E1030="",G1030=0),"",VLOOKUP(E1030,#REF!,10,0)*H1030)</f>
        <v>#REF!</v>
      </c>
      <c r="Q1030" s="61"/>
      <c r="R1030" s="63"/>
      <c r="S1030" s="61"/>
    </row>
    <row r="1031" spans="2:19" s="60" customFormat="1" ht="12" x14ac:dyDescent="0.2">
      <c r="B1031" s="181"/>
      <c r="C1031" s="180" t="s">
        <v>1867</v>
      </c>
      <c r="D1031" s="214" t="s">
        <v>832</v>
      </c>
      <c r="E1031" s="215">
        <v>83424</v>
      </c>
      <c r="F1031" s="243" t="s">
        <v>1239</v>
      </c>
      <c r="G1031" s="281" t="s">
        <v>2258</v>
      </c>
      <c r="H1031" s="282">
        <v>260</v>
      </c>
      <c r="I1031" s="270"/>
      <c r="J1031" s="270"/>
      <c r="K1031" s="271">
        <f>IF(H1031="","",I1031+J1031)</f>
        <v>0</v>
      </c>
      <c r="L1031" s="270">
        <f>IF(H1031="","",H1031*I1031)</f>
        <v>0</v>
      </c>
      <c r="M1031" s="270">
        <f>IF(H1031="","",H1031*J1031)</f>
        <v>0</v>
      </c>
      <c r="N1031" s="271">
        <f>IF(H1031="","",H1031*K1031)</f>
        <v>0</v>
      </c>
      <c r="O1031" s="270"/>
      <c r="P1031" s="270" t="e">
        <f>IF(OR(E1031="",G1031=0),"",VLOOKUP(E1031,#REF!,7,0)*H1031)</f>
        <v>#REF!</v>
      </c>
      <c r="Q1031" s="61"/>
      <c r="R1031" s="63"/>
      <c r="S1031" s="61"/>
    </row>
    <row r="1032" spans="2:19" s="60" customFormat="1" ht="12" x14ac:dyDescent="0.2">
      <c r="B1032" s="181"/>
      <c r="C1032" s="180" t="s">
        <v>1867</v>
      </c>
      <c r="D1032" s="214" t="s">
        <v>833</v>
      </c>
      <c r="E1032" s="215">
        <v>83422</v>
      </c>
      <c r="F1032" s="243" t="s">
        <v>1277</v>
      </c>
      <c r="G1032" s="281" t="s">
        <v>2258</v>
      </c>
      <c r="H1032" s="282">
        <v>52</v>
      </c>
      <c r="I1032" s="270"/>
      <c r="J1032" s="270"/>
      <c r="K1032" s="271">
        <f>IF(H1032="","",I1032+J1032)</f>
        <v>0</v>
      </c>
      <c r="L1032" s="270">
        <f>IF(H1032="","",H1032*I1032)</f>
        <v>0</v>
      </c>
      <c r="M1032" s="270">
        <f>IF(H1032="","",H1032*J1032)</f>
        <v>0</v>
      </c>
      <c r="N1032" s="271">
        <f>IF(H1032="","",H1032*K1032)</f>
        <v>0</v>
      </c>
      <c r="O1032" s="270"/>
      <c r="P1032" s="270" t="e">
        <f>IF(OR(E1032="",G1032=0),"",VLOOKUP(E1032,#REF!,7,0)*H1032)</f>
        <v>#REF!</v>
      </c>
      <c r="Q1032" s="61"/>
      <c r="R1032" s="63"/>
      <c r="S1032" s="61"/>
    </row>
    <row r="1033" spans="2:19" s="60" customFormat="1" ht="12" x14ac:dyDescent="0.2">
      <c r="B1033" s="181"/>
      <c r="C1033" s="180"/>
      <c r="D1033" s="214" t="s">
        <v>834</v>
      </c>
      <c r="E1033" s="215"/>
      <c r="F1033" s="277" t="s">
        <v>1392</v>
      </c>
      <c r="G1033" s="281"/>
      <c r="H1033" s="282"/>
      <c r="I1033" s="257"/>
      <c r="J1033" s="257"/>
      <c r="K1033" s="257"/>
      <c r="L1033" s="257"/>
      <c r="M1033" s="257"/>
      <c r="N1033" s="257"/>
      <c r="O1033" s="258"/>
      <c r="P1033" s="258"/>
      <c r="Q1033" s="61"/>
      <c r="R1033" s="63"/>
      <c r="S1033" s="61"/>
    </row>
    <row r="1034" spans="2:19" s="60" customFormat="1" ht="12" x14ac:dyDescent="0.2">
      <c r="B1034" s="181"/>
      <c r="C1034" s="180" t="s">
        <v>1766</v>
      </c>
      <c r="D1034" s="214" t="s">
        <v>835</v>
      </c>
      <c r="E1034" s="215">
        <v>90442</v>
      </c>
      <c r="F1034" s="284" t="s">
        <v>1368</v>
      </c>
      <c r="G1034" s="285" t="s">
        <v>2254</v>
      </c>
      <c r="H1034" s="286">
        <v>16</v>
      </c>
      <c r="I1034" s="270"/>
      <c r="J1034" s="270"/>
      <c r="K1034" s="257">
        <f t="shared" ref="K1034:K1041" si="356">IF(H1034="","",I1034+J1034)</f>
        <v>0</v>
      </c>
      <c r="L1034" s="257">
        <f t="shared" ref="L1034:L1041" si="357">IF(H1034="","",H1034*I1034)</f>
        <v>0</v>
      </c>
      <c r="M1034" s="257">
        <f t="shared" ref="M1034:M1041" si="358">IF(H1034="","",H1034*J1034)</f>
        <v>0</v>
      </c>
      <c r="N1034" s="257">
        <f t="shared" ref="N1034:N1041" si="359">IF(H1034="","",H1034*K1034)</f>
        <v>0</v>
      </c>
      <c r="O1034" s="258"/>
      <c r="P1034" s="270" t="e">
        <f>IF(OR(E1034="",G1034=0),"",VLOOKUP(E1034,#REF!,10,0)*H1034)</f>
        <v>#REF!</v>
      </c>
      <c r="Q1034" s="61"/>
      <c r="R1034" s="63"/>
      <c r="S1034" s="61"/>
    </row>
    <row r="1035" spans="2:19" s="60" customFormat="1" ht="12" x14ac:dyDescent="0.2">
      <c r="B1035" s="181"/>
      <c r="C1035" s="180" t="s">
        <v>1766</v>
      </c>
      <c r="D1035" s="214" t="s">
        <v>836</v>
      </c>
      <c r="E1035" s="215">
        <v>90449</v>
      </c>
      <c r="F1035" s="240" t="s">
        <v>1660</v>
      </c>
      <c r="G1035" s="285" t="s">
        <v>2258</v>
      </c>
      <c r="H1035" s="286">
        <v>480</v>
      </c>
      <c r="I1035" s="270"/>
      <c r="J1035" s="270"/>
      <c r="K1035" s="257">
        <f t="shared" si="356"/>
        <v>0</v>
      </c>
      <c r="L1035" s="257">
        <f t="shared" si="357"/>
        <v>0</v>
      </c>
      <c r="M1035" s="257">
        <f t="shared" si="358"/>
        <v>0</v>
      </c>
      <c r="N1035" s="257">
        <f t="shared" si="359"/>
        <v>0</v>
      </c>
      <c r="O1035" s="258"/>
      <c r="P1035" s="270" t="e">
        <f>IF(OR(E1035="",G1035=0),"",VLOOKUP(E1035,#REF!,10,0)*H1035)</f>
        <v>#REF!</v>
      </c>
      <c r="Q1035" s="61"/>
      <c r="R1035" s="63"/>
      <c r="S1035" s="61"/>
    </row>
    <row r="1036" spans="2:19" s="60" customFormat="1" ht="12" x14ac:dyDescent="0.2">
      <c r="B1036" s="181"/>
      <c r="C1036" s="180" t="s">
        <v>1867</v>
      </c>
      <c r="D1036" s="214" t="s">
        <v>837</v>
      </c>
      <c r="E1036" s="215" t="s">
        <v>2281</v>
      </c>
      <c r="F1036" s="240" t="s">
        <v>1628</v>
      </c>
      <c r="G1036" s="292" t="s">
        <v>2254</v>
      </c>
      <c r="H1036" s="291">
        <v>16</v>
      </c>
      <c r="I1036" s="270"/>
      <c r="J1036" s="270"/>
      <c r="K1036" s="271">
        <f t="shared" si="356"/>
        <v>0</v>
      </c>
      <c r="L1036" s="270">
        <f t="shared" si="357"/>
        <v>0</v>
      </c>
      <c r="M1036" s="270">
        <f t="shared" si="358"/>
        <v>0</v>
      </c>
      <c r="N1036" s="271">
        <f t="shared" si="359"/>
        <v>0</v>
      </c>
      <c r="O1036" s="270"/>
      <c r="P1036" s="270" t="e">
        <f>IF(OR(E1036="",G1036=0),"",VLOOKUP(E1036,#REF!,7,0)*H1036)</f>
        <v>#REF!</v>
      </c>
      <c r="Q1036" s="61"/>
      <c r="R1036" s="63"/>
      <c r="S1036" s="61"/>
    </row>
    <row r="1037" spans="2:19" s="60" customFormat="1" ht="24" x14ac:dyDescent="0.2">
      <c r="B1037" s="181"/>
      <c r="C1037" s="180" t="s">
        <v>1766</v>
      </c>
      <c r="D1037" s="214" t="s">
        <v>838</v>
      </c>
      <c r="E1037" s="215">
        <v>90146</v>
      </c>
      <c r="F1037" s="240" t="s">
        <v>1631</v>
      </c>
      <c r="G1037" s="293" t="s">
        <v>2258</v>
      </c>
      <c r="H1037" s="282">
        <v>18</v>
      </c>
      <c r="I1037" s="270"/>
      <c r="J1037" s="270"/>
      <c r="K1037" s="257">
        <f t="shared" si="356"/>
        <v>0</v>
      </c>
      <c r="L1037" s="257">
        <f t="shared" si="357"/>
        <v>0</v>
      </c>
      <c r="M1037" s="257">
        <f t="shared" si="358"/>
        <v>0</v>
      </c>
      <c r="N1037" s="257">
        <f t="shared" si="359"/>
        <v>0</v>
      </c>
      <c r="O1037" s="258"/>
      <c r="P1037" s="270" t="e">
        <f>IF(OR(E1037="",G1037=0),"",VLOOKUP(E1037,#REF!,10,0)*H1037)</f>
        <v>#REF!</v>
      </c>
      <c r="Q1037" s="61"/>
      <c r="R1037" s="63"/>
      <c r="S1037" s="61"/>
    </row>
    <row r="1038" spans="2:19" s="60" customFormat="1" ht="24" x14ac:dyDescent="0.2">
      <c r="B1038" s="181"/>
      <c r="C1038" s="180" t="s">
        <v>1766</v>
      </c>
      <c r="D1038" s="214" t="s">
        <v>839</v>
      </c>
      <c r="E1038" s="215">
        <v>90129</v>
      </c>
      <c r="F1038" s="232" t="s">
        <v>1455</v>
      </c>
      <c r="G1038" s="281" t="s">
        <v>2254</v>
      </c>
      <c r="H1038" s="282">
        <v>13</v>
      </c>
      <c r="I1038" s="270"/>
      <c r="J1038" s="270"/>
      <c r="K1038" s="257">
        <f t="shared" si="356"/>
        <v>0</v>
      </c>
      <c r="L1038" s="257">
        <f t="shared" si="357"/>
        <v>0</v>
      </c>
      <c r="M1038" s="257">
        <f t="shared" si="358"/>
        <v>0</v>
      </c>
      <c r="N1038" s="257">
        <f t="shared" si="359"/>
        <v>0</v>
      </c>
      <c r="O1038" s="258"/>
      <c r="P1038" s="270" t="e">
        <f>IF(OR(E1038="",G1038=0),"",VLOOKUP(E1038,#REF!,10,0)*H1038)</f>
        <v>#REF!</v>
      </c>
      <c r="Q1038" s="61"/>
      <c r="R1038" s="63"/>
      <c r="S1038" s="61"/>
    </row>
    <row r="1039" spans="2:19" s="60" customFormat="1" ht="24" x14ac:dyDescent="0.2">
      <c r="B1039" s="181"/>
      <c r="C1039" s="180" t="s">
        <v>1867</v>
      </c>
      <c r="D1039" s="214" t="s">
        <v>840</v>
      </c>
      <c r="E1039" s="215" t="s">
        <v>2279</v>
      </c>
      <c r="F1039" s="240" t="s">
        <v>1630</v>
      </c>
      <c r="G1039" s="281" t="s">
        <v>2258</v>
      </c>
      <c r="H1039" s="282">
        <v>100</v>
      </c>
      <c r="I1039" s="270"/>
      <c r="J1039" s="270"/>
      <c r="K1039" s="271">
        <f t="shared" si="356"/>
        <v>0</v>
      </c>
      <c r="L1039" s="270">
        <f t="shared" si="357"/>
        <v>0</v>
      </c>
      <c r="M1039" s="270">
        <f t="shared" si="358"/>
        <v>0</v>
      </c>
      <c r="N1039" s="271">
        <f t="shared" si="359"/>
        <v>0</v>
      </c>
      <c r="O1039" s="270"/>
      <c r="P1039" s="270" t="e">
        <f>IF(OR(E1039="",G1039=0),"",VLOOKUP(E1039,#REF!,7,0)*H1039)</f>
        <v>#REF!</v>
      </c>
      <c r="Q1039" s="61"/>
      <c r="R1039" s="63"/>
      <c r="S1039" s="61"/>
    </row>
    <row r="1040" spans="2:19" s="60" customFormat="1" ht="12" x14ac:dyDescent="0.2">
      <c r="B1040" s="181"/>
      <c r="C1040" s="180" t="s">
        <v>1867</v>
      </c>
      <c r="D1040" s="214" t="s">
        <v>841</v>
      </c>
      <c r="E1040" s="215" t="s">
        <v>2206</v>
      </c>
      <c r="F1040" s="297" t="s">
        <v>1270</v>
      </c>
      <c r="G1040" s="281" t="s">
        <v>2258</v>
      </c>
      <c r="H1040" s="282">
        <v>700</v>
      </c>
      <c r="I1040" s="270"/>
      <c r="J1040" s="270"/>
      <c r="K1040" s="271">
        <f t="shared" si="356"/>
        <v>0</v>
      </c>
      <c r="L1040" s="270">
        <f t="shared" si="357"/>
        <v>0</v>
      </c>
      <c r="M1040" s="270">
        <f t="shared" si="358"/>
        <v>0</v>
      </c>
      <c r="N1040" s="271">
        <f t="shared" si="359"/>
        <v>0</v>
      </c>
      <c r="O1040" s="270"/>
      <c r="P1040" s="270" t="e">
        <f>IF(OR(E1040="",G1040=0),"",VLOOKUP(E1040,#REF!,7,0)*H1040)</f>
        <v>#REF!</v>
      </c>
      <c r="Q1040" s="61"/>
      <c r="R1040" s="63"/>
      <c r="S1040" s="61"/>
    </row>
    <row r="1041" spans="2:19" s="60" customFormat="1" ht="12" x14ac:dyDescent="0.2">
      <c r="B1041" s="181"/>
      <c r="C1041" s="180" t="s">
        <v>1867</v>
      </c>
      <c r="D1041" s="214" t="s">
        <v>842</v>
      </c>
      <c r="E1041" s="215" t="s">
        <v>2208</v>
      </c>
      <c r="F1041" s="297" t="s">
        <v>1296</v>
      </c>
      <c r="G1041" s="281" t="s">
        <v>2258</v>
      </c>
      <c r="H1041" s="282">
        <v>900</v>
      </c>
      <c r="I1041" s="270"/>
      <c r="J1041" s="270"/>
      <c r="K1041" s="271">
        <f t="shared" si="356"/>
        <v>0</v>
      </c>
      <c r="L1041" s="270">
        <f t="shared" si="357"/>
        <v>0</v>
      </c>
      <c r="M1041" s="270">
        <f t="shared" si="358"/>
        <v>0</v>
      </c>
      <c r="N1041" s="271">
        <f t="shared" si="359"/>
        <v>0</v>
      </c>
      <c r="O1041" s="270"/>
      <c r="P1041" s="270" t="e">
        <f>IF(OR(E1041="",G1041=0),"",VLOOKUP(E1041,#REF!,7,0)*H1041)</f>
        <v>#REF!</v>
      </c>
      <c r="Q1041" s="61"/>
      <c r="R1041" s="63"/>
      <c r="S1041" s="61"/>
    </row>
    <row r="1042" spans="2:19" s="60" customFormat="1" ht="12" x14ac:dyDescent="0.2">
      <c r="B1042" s="181"/>
      <c r="C1042" s="180"/>
      <c r="D1042" s="214" t="s">
        <v>843</v>
      </c>
      <c r="E1042" s="215"/>
      <c r="F1042" s="277" t="s">
        <v>1393</v>
      </c>
      <c r="G1042" s="281"/>
      <c r="H1042" s="282"/>
      <c r="I1042" s="257"/>
      <c r="J1042" s="257"/>
      <c r="K1042" s="257"/>
      <c r="L1042" s="257"/>
      <c r="M1042" s="257"/>
      <c r="N1042" s="257"/>
      <c r="O1042" s="258"/>
      <c r="P1042" s="258"/>
      <c r="Q1042" s="61"/>
      <c r="R1042" s="63"/>
      <c r="S1042" s="61"/>
    </row>
    <row r="1043" spans="2:19" s="60" customFormat="1" ht="48" x14ac:dyDescent="0.2">
      <c r="B1043" s="181"/>
      <c r="C1043" s="180" t="s">
        <v>1867</v>
      </c>
      <c r="D1043" s="214" t="s">
        <v>844</v>
      </c>
      <c r="E1043" s="215" t="s">
        <v>2223</v>
      </c>
      <c r="F1043" s="280" t="s">
        <v>1896</v>
      </c>
      <c r="G1043" s="281" t="s">
        <v>2254</v>
      </c>
      <c r="H1043" s="282">
        <v>1</v>
      </c>
      <c r="I1043" s="270"/>
      <c r="J1043" s="270"/>
      <c r="K1043" s="271">
        <f t="shared" ref="K1043:K1052" si="360">IF(H1043="","",I1043+J1043)</f>
        <v>0</v>
      </c>
      <c r="L1043" s="270">
        <f t="shared" ref="L1043:L1052" si="361">IF(H1043="","",H1043*I1043)</f>
        <v>0</v>
      </c>
      <c r="M1043" s="270">
        <f t="shared" ref="M1043:M1052" si="362">IF(H1043="","",H1043*J1043)</f>
        <v>0</v>
      </c>
      <c r="N1043" s="271">
        <f t="shared" ref="N1043:N1052" si="363">IF(H1043="","",H1043*K1043)</f>
        <v>0</v>
      </c>
      <c r="O1043" s="270"/>
      <c r="P1043" s="270" t="e">
        <f>IF(OR(E1043="",G1043=0),"",VLOOKUP(E1043,#REF!,7,0)*H1043)</f>
        <v>#REF!</v>
      </c>
      <c r="Q1043" s="61"/>
      <c r="R1043" s="63"/>
      <c r="S1043" s="61"/>
    </row>
    <row r="1044" spans="2:19" s="60" customFormat="1" ht="24" x14ac:dyDescent="0.2">
      <c r="B1044" s="181"/>
      <c r="C1044" s="180" t="s">
        <v>1867</v>
      </c>
      <c r="D1044" s="214" t="s">
        <v>845</v>
      </c>
      <c r="E1044" s="215" t="s">
        <v>2219</v>
      </c>
      <c r="F1044" s="297" t="s">
        <v>1394</v>
      </c>
      <c r="G1044" s="281" t="s">
        <v>2254</v>
      </c>
      <c r="H1044" s="282">
        <v>1</v>
      </c>
      <c r="I1044" s="270"/>
      <c r="J1044" s="270"/>
      <c r="K1044" s="271">
        <f t="shared" si="360"/>
        <v>0</v>
      </c>
      <c r="L1044" s="270">
        <f t="shared" si="361"/>
        <v>0</v>
      </c>
      <c r="M1044" s="270">
        <f t="shared" si="362"/>
        <v>0</v>
      </c>
      <c r="N1044" s="271">
        <f t="shared" si="363"/>
        <v>0</v>
      </c>
      <c r="O1044" s="270"/>
      <c r="P1044" s="270" t="e">
        <f>IF(OR(E1044="",G1044=0),"",VLOOKUP(E1044,#REF!,7,0)*H1044)</f>
        <v>#REF!</v>
      </c>
      <c r="Q1044" s="61"/>
      <c r="R1044" s="63"/>
      <c r="S1044" s="61"/>
    </row>
    <row r="1045" spans="2:19" s="60" customFormat="1" ht="12" x14ac:dyDescent="0.2">
      <c r="B1045" s="181"/>
      <c r="C1045" s="180" t="s">
        <v>1867</v>
      </c>
      <c r="D1045" s="214" t="s">
        <v>846</v>
      </c>
      <c r="E1045" s="215" t="s">
        <v>2215</v>
      </c>
      <c r="F1045" s="297" t="s">
        <v>1316</v>
      </c>
      <c r="G1045" s="281" t="s">
        <v>2254</v>
      </c>
      <c r="H1045" s="282">
        <v>2</v>
      </c>
      <c r="I1045" s="270"/>
      <c r="J1045" s="270"/>
      <c r="K1045" s="271">
        <f t="shared" si="360"/>
        <v>0</v>
      </c>
      <c r="L1045" s="270">
        <f t="shared" si="361"/>
        <v>0</v>
      </c>
      <c r="M1045" s="270">
        <f t="shared" si="362"/>
        <v>0</v>
      </c>
      <c r="N1045" s="271">
        <f t="shared" si="363"/>
        <v>0</v>
      </c>
      <c r="O1045" s="270"/>
      <c r="P1045" s="270" t="e">
        <f>IF(OR(E1045="",G1045=0),"",VLOOKUP(E1045,#REF!,7,0)*H1045)</f>
        <v>#REF!</v>
      </c>
      <c r="Q1045" s="61"/>
      <c r="R1045" s="63"/>
      <c r="S1045" s="61"/>
    </row>
    <row r="1046" spans="2:19" s="60" customFormat="1" ht="12" x14ac:dyDescent="0.2">
      <c r="B1046" s="181"/>
      <c r="C1046" s="180" t="s">
        <v>1867</v>
      </c>
      <c r="D1046" s="214" t="s">
        <v>847</v>
      </c>
      <c r="E1046" s="215" t="s">
        <v>2215</v>
      </c>
      <c r="F1046" s="297" t="s">
        <v>1330</v>
      </c>
      <c r="G1046" s="281" t="s">
        <v>2254</v>
      </c>
      <c r="H1046" s="282">
        <v>6</v>
      </c>
      <c r="I1046" s="270"/>
      <c r="J1046" s="270"/>
      <c r="K1046" s="271">
        <f t="shared" si="360"/>
        <v>0</v>
      </c>
      <c r="L1046" s="270">
        <f t="shared" si="361"/>
        <v>0</v>
      </c>
      <c r="M1046" s="270">
        <f t="shared" si="362"/>
        <v>0</v>
      </c>
      <c r="N1046" s="271">
        <f t="shared" si="363"/>
        <v>0</v>
      </c>
      <c r="O1046" s="270"/>
      <c r="P1046" s="270" t="e">
        <f>IF(OR(E1046="",G1046=0),"",VLOOKUP(E1046,#REF!,7,0)*H1046)</f>
        <v>#REF!</v>
      </c>
      <c r="Q1046" s="61"/>
      <c r="R1046" s="63"/>
      <c r="S1046" s="61"/>
    </row>
    <row r="1047" spans="2:19" s="60" customFormat="1" ht="12" x14ac:dyDescent="0.2">
      <c r="B1047" s="181"/>
      <c r="C1047" s="180" t="s">
        <v>1867</v>
      </c>
      <c r="D1047" s="214" t="s">
        <v>848</v>
      </c>
      <c r="E1047" s="215" t="s">
        <v>2215</v>
      </c>
      <c r="F1047" s="297" t="s">
        <v>1395</v>
      </c>
      <c r="G1047" s="281" t="s">
        <v>2254</v>
      </c>
      <c r="H1047" s="282">
        <v>1</v>
      </c>
      <c r="I1047" s="270"/>
      <c r="J1047" s="270"/>
      <c r="K1047" s="271">
        <f t="shared" si="360"/>
        <v>0</v>
      </c>
      <c r="L1047" s="270">
        <f t="shared" si="361"/>
        <v>0</v>
      </c>
      <c r="M1047" s="270">
        <f t="shared" si="362"/>
        <v>0</v>
      </c>
      <c r="N1047" s="271">
        <f t="shared" si="363"/>
        <v>0</v>
      </c>
      <c r="O1047" s="270"/>
      <c r="P1047" s="270" t="e">
        <f>IF(OR(E1047="",G1047=0),"",VLOOKUP(E1047,#REF!,7,0)*H1047)</f>
        <v>#REF!</v>
      </c>
      <c r="Q1047" s="61"/>
      <c r="R1047" s="63"/>
      <c r="S1047" s="61"/>
    </row>
    <row r="1048" spans="2:19" s="60" customFormat="1" ht="12" x14ac:dyDescent="0.2">
      <c r="B1048" s="181"/>
      <c r="C1048" s="180" t="s">
        <v>1867</v>
      </c>
      <c r="D1048" s="214" t="s">
        <v>849</v>
      </c>
      <c r="E1048" s="215" t="s">
        <v>2215</v>
      </c>
      <c r="F1048" s="297" t="s">
        <v>1331</v>
      </c>
      <c r="G1048" s="281" t="s">
        <v>2254</v>
      </c>
      <c r="H1048" s="282">
        <v>2</v>
      </c>
      <c r="I1048" s="270"/>
      <c r="J1048" s="270"/>
      <c r="K1048" s="271">
        <f t="shared" si="360"/>
        <v>0</v>
      </c>
      <c r="L1048" s="270">
        <f t="shared" si="361"/>
        <v>0</v>
      </c>
      <c r="M1048" s="270">
        <f t="shared" si="362"/>
        <v>0</v>
      </c>
      <c r="N1048" s="271">
        <f t="shared" si="363"/>
        <v>0</v>
      </c>
      <c r="O1048" s="270"/>
      <c r="P1048" s="270" t="e">
        <f>IF(OR(E1048="",G1048=0),"",VLOOKUP(E1048,#REF!,7,0)*H1048)</f>
        <v>#REF!</v>
      </c>
      <c r="Q1048" s="61"/>
      <c r="R1048" s="63"/>
      <c r="S1048" s="61"/>
    </row>
    <row r="1049" spans="2:19" s="60" customFormat="1" ht="12" x14ac:dyDescent="0.2">
      <c r="B1049" s="181"/>
      <c r="C1049" s="180" t="s">
        <v>1766</v>
      </c>
      <c r="D1049" s="214" t="s">
        <v>850</v>
      </c>
      <c r="E1049" s="215">
        <v>90141</v>
      </c>
      <c r="F1049" s="243" t="s">
        <v>1737</v>
      </c>
      <c r="G1049" s="281" t="s">
        <v>2254</v>
      </c>
      <c r="H1049" s="282">
        <v>3</v>
      </c>
      <c r="I1049" s="270"/>
      <c r="J1049" s="270"/>
      <c r="K1049" s="257">
        <f t="shared" si="360"/>
        <v>0</v>
      </c>
      <c r="L1049" s="257">
        <f t="shared" si="361"/>
        <v>0</v>
      </c>
      <c r="M1049" s="257">
        <f t="shared" si="362"/>
        <v>0</v>
      </c>
      <c r="N1049" s="257">
        <f t="shared" si="363"/>
        <v>0</v>
      </c>
      <c r="O1049" s="258"/>
      <c r="P1049" s="270" t="e">
        <f>IF(OR(E1049="",G1049=0),"",VLOOKUP(E1049,#REF!,10,0)*H1049)</f>
        <v>#REF!</v>
      </c>
      <c r="Q1049" s="61"/>
      <c r="R1049" s="63"/>
      <c r="S1049" s="61"/>
    </row>
    <row r="1050" spans="2:19" s="60" customFormat="1" ht="12" x14ac:dyDescent="0.2">
      <c r="B1050" s="181"/>
      <c r="C1050" s="180" t="s">
        <v>1766</v>
      </c>
      <c r="D1050" s="214" t="s">
        <v>851</v>
      </c>
      <c r="E1050" s="215">
        <v>90424</v>
      </c>
      <c r="F1050" s="280" t="s">
        <v>8</v>
      </c>
      <c r="G1050" s="281" t="s">
        <v>2258</v>
      </c>
      <c r="H1050" s="282">
        <v>174</v>
      </c>
      <c r="I1050" s="270"/>
      <c r="J1050" s="270"/>
      <c r="K1050" s="257">
        <f t="shared" si="360"/>
        <v>0</v>
      </c>
      <c r="L1050" s="257">
        <f t="shared" si="361"/>
        <v>0</v>
      </c>
      <c r="M1050" s="257">
        <f t="shared" si="362"/>
        <v>0</v>
      </c>
      <c r="N1050" s="257">
        <f t="shared" si="363"/>
        <v>0</v>
      </c>
      <c r="O1050" s="258"/>
      <c r="P1050" s="270" t="e">
        <f>IF(OR(E1050="",G1050=0),"",VLOOKUP(E1050,#REF!,10,0)*H1050)</f>
        <v>#REF!</v>
      </c>
      <c r="Q1050" s="61"/>
      <c r="R1050" s="63"/>
      <c r="S1050" s="61"/>
    </row>
    <row r="1051" spans="2:19" s="60" customFormat="1" ht="12" x14ac:dyDescent="0.2">
      <c r="B1051" s="181"/>
      <c r="C1051" s="180" t="s">
        <v>1766</v>
      </c>
      <c r="D1051" s="214" t="s">
        <v>852</v>
      </c>
      <c r="E1051" s="215">
        <v>90452</v>
      </c>
      <c r="F1051" s="280" t="s">
        <v>10</v>
      </c>
      <c r="G1051" s="281" t="s">
        <v>2254</v>
      </c>
      <c r="H1051" s="282">
        <v>4</v>
      </c>
      <c r="I1051" s="270"/>
      <c r="J1051" s="270"/>
      <c r="K1051" s="257">
        <f t="shared" si="360"/>
        <v>0</v>
      </c>
      <c r="L1051" s="257">
        <f t="shared" si="361"/>
        <v>0</v>
      </c>
      <c r="M1051" s="257">
        <f t="shared" si="362"/>
        <v>0</v>
      </c>
      <c r="N1051" s="257">
        <f t="shared" si="363"/>
        <v>0</v>
      </c>
      <c r="O1051" s="258"/>
      <c r="P1051" s="270" t="e">
        <f>IF(OR(E1051="",G1051=0),"",VLOOKUP(E1051,#REF!,10,0)*H1051)</f>
        <v>#REF!</v>
      </c>
      <c r="Q1051" s="61"/>
      <c r="R1051" s="63"/>
      <c r="S1051" s="61"/>
    </row>
    <row r="1052" spans="2:19" s="60" customFormat="1" ht="12" x14ac:dyDescent="0.2">
      <c r="B1052" s="181"/>
      <c r="C1052" s="180" t="s">
        <v>1766</v>
      </c>
      <c r="D1052" s="214" t="s">
        <v>853</v>
      </c>
      <c r="E1052" s="215">
        <v>90408</v>
      </c>
      <c r="F1052" s="280" t="s">
        <v>1318</v>
      </c>
      <c r="G1052" s="285" t="s">
        <v>2083</v>
      </c>
      <c r="H1052" s="282">
        <v>4</v>
      </c>
      <c r="I1052" s="270"/>
      <c r="J1052" s="270"/>
      <c r="K1052" s="257">
        <f t="shared" si="360"/>
        <v>0</v>
      </c>
      <c r="L1052" s="257">
        <f t="shared" si="361"/>
        <v>0</v>
      </c>
      <c r="M1052" s="257">
        <f t="shared" si="362"/>
        <v>0</v>
      </c>
      <c r="N1052" s="257">
        <f t="shared" si="363"/>
        <v>0</v>
      </c>
      <c r="O1052" s="258"/>
      <c r="P1052" s="270" t="e">
        <f>IF(OR(E1052="",G1052=0),"",VLOOKUP(E1052,#REF!,10,0)*H1052)</f>
        <v>#REF!</v>
      </c>
      <c r="Q1052" s="61"/>
      <c r="R1052" s="63"/>
      <c r="S1052" s="61"/>
    </row>
    <row r="1053" spans="2:19" s="60" customFormat="1" ht="12" x14ac:dyDescent="0.2">
      <c r="B1053" s="181"/>
      <c r="C1053" s="180" t="s">
        <v>1867</v>
      </c>
      <c r="D1053" s="214" t="s">
        <v>854</v>
      </c>
      <c r="E1053" s="215">
        <v>83431</v>
      </c>
      <c r="F1053" s="243" t="s">
        <v>1238</v>
      </c>
      <c r="G1053" s="281" t="s">
        <v>2258</v>
      </c>
      <c r="H1053" s="282">
        <v>348</v>
      </c>
      <c r="I1053" s="270"/>
      <c r="J1053" s="270"/>
      <c r="K1053" s="271">
        <f>IF(H1053="","",I1053+J1053)</f>
        <v>0</v>
      </c>
      <c r="L1053" s="270">
        <f>IF(H1053="","",H1053*I1053)</f>
        <v>0</v>
      </c>
      <c r="M1053" s="270">
        <f>IF(H1053="","",H1053*J1053)</f>
        <v>0</v>
      </c>
      <c r="N1053" s="271">
        <f>IF(H1053="","",H1053*K1053)</f>
        <v>0</v>
      </c>
      <c r="O1053" s="270"/>
      <c r="P1053" s="270" t="e">
        <f>IF(OR(E1053="",G1053=0),"",VLOOKUP(E1053,#REF!,7,0)*H1053)</f>
        <v>#REF!</v>
      </c>
      <c r="Q1053" s="61"/>
      <c r="R1053" s="63"/>
      <c r="S1053" s="61"/>
    </row>
    <row r="1054" spans="2:19" s="60" customFormat="1" ht="12" x14ac:dyDescent="0.2">
      <c r="B1054" s="181"/>
      <c r="C1054" s="180" t="s">
        <v>1867</v>
      </c>
      <c r="D1054" s="214" t="s">
        <v>855</v>
      </c>
      <c r="E1054" s="215">
        <v>83424</v>
      </c>
      <c r="F1054" s="243" t="s">
        <v>1239</v>
      </c>
      <c r="G1054" s="281" t="s">
        <v>2258</v>
      </c>
      <c r="H1054" s="282">
        <v>87</v>
      </c>
      <c r="I1054" s="270"/>
      <c r="J1054" s="270"/>
      <c r="K1054" s="271">
        <f>IF(H1054="","",I1054+J1054)</f>
        <v>0</v>
      </c>
      <c r="L1054" s="270">
        <f>IF(H1054="","",H1054*I1054)</f>
        <v>0</v>
      </c>
      <c r="M1054" s="270">
        <f>IF(H1054="","",H1054*J1054)</f>
        <v>0</v>
      </c>
      <c r="N1054" s="271">
        <f>IF(H1054="","",H1054*K1054)</f>
        <v>0</v>
      </c>
      <c r="O1054" s="270"/>
      <c r="P1054" s="270" t="e">
        <f>IF(OR(E1054="",G1054=0),"",VLOOKUP(E1054,#REF!,7,0)*H1054)</f>
        <v>#REF!</v>
      </c>
      <c r="Q1054" s="61"/>
      <c r="R1054" s="63"/>
      <c r="S1054" s="61"/>
    </row>
    <row r="1055" spans="2:19" s="60" customFormat="1" ht="12" x14ac:dyDescent="0.2">
      <c r="B1055" s="181"/>
      <c r="C1055" s="180"/>
      <c r="D1055" s="214" t="s">
        <v>856</v>
      </c>
      <c r="E1055" s="215"/>
      <c r="F1055" s="277" t="s">
        <v>1396</v>
      </c>
      <c r="G1055" s="281"/>
      <c r="H1055" s="282"/>
      <c r="I1055" s="257"/>
      <c r="J1055" s="257"/>
      <c r="K1055" s="257"/>
      <c r="L1055" s="257"/>
      <c r="M1055" s="257"/>
      <c r="N1055" s="257"/>
      <c r="O1055" s="258"/>
      <c r="P1055" s="258"/>
      <c r="Q1055" s="61"/>
      <c r="R1055" s="63"/>
      <c r="S1055" s="61"/>
    </row>
    <row r="1056" spans="2:19" s="60" customFormat="1" ht="12" x14ac:dyDescent="0.2">
      <c r="B1056" s="181"/>
      <c r="C1056" s="180" t="s">
        <v>1766</v>
      </c>
      <c r="D1056" s="214" t="s">
        <v>857</v>
      </c>
      <c r="E1056" s="215">
        <v>90442</v>
      </c>
      <c r="F1056" s="284" t="s">
        <v>1368</v>
      </c>
      <c r="G1056" s="285" t="s">
        <v>2254</v>
      </c>
      <c r="H1056" s="286">
        <v>12</v>
      </c>
      <c r="I1056" s="270"/>
      <c r="J1056" s="270"/>
      <c r="K1056" s="257">
        <f t="shared" ref="K1056:K1064" si="364">IF(H1056="","",I1056+J1056)</f>
        <v>0</v>
      </c>
      <c r="L1056" s="257">
        <f t="shared" ref="L1056:L1064" si="365">IF(H1056="","",H1056*I1056)</f>
        <v>0</v>
      </c>
      <c r="M1056" s="257">
        <f t="shared" ref="M1056:M1064" si="366">IF(H1056="","",H1056*J1056)</f>
        <v>0</v>
      </c>
      <c r="N1056" s="257">
        <f t="shared" ref="N1056:N1064" si="367">IF(H1056="","",H1056*K1056)</f>
        <v>0</v>
      </c>
      <c r="O1056" s="258"/>
      <c r="P1056" s="270" t="e">
        <f>IF(OR(E1056="",G1056=0),"",VLOOKUP(E1056,#REF!,10,0)*H1056)</f>
        <v>#REF!</v>
      </c>
      <c r="Q1056" s="61"/>
      <c r="R1056" s="63"/>
      <c r="S1056" s="61"/>
    </row>
    <row r="1057" spans="2:19" s="60" customFormat="1" ht="12" x14ac:dyDescent="0.2">
      <c r="B1057" s="181"/>
      <c r="C1057" s="180" t="s">
        <v>1766</v>
      </c>
      <c r="D1057" s="214" t="s">
        <v>858</v>
      </c>
      <c r="E1057" s="215">
        <v>90449</v>
      </c>
      <c r="F1057" s="240" t="s">
        <v>1660</v>
      </c>
      <c r="G1057" s="285" t="s">
        <v>2258</v>
      </c>
      <c r="H1057" s="286">
        <v>360</v>
      </c>
      <c r="I1057" s="270"/>
      <c r="J1057" s="270"/>
      <c r="K1057" s="257">
        <f t="shared" si="364"/>
        <v>0</v>
      </c>
      <c r="L1057" s="257">
        <f t="shared" si="365"/>
        <v>0</v>
      </c>
      <c r="M1057" s="257">
        <f t="shared" si="366"/>
        <v>0</v>
      </c>
      <c r="N1057" s="257">
        <f t="shared" si="367"/>
        <v>0</v>
      </c>
      <c r="O1057" s="258"/>
      <c r="P1057" s="270" t="e">
        <f>IF(OR(E1057="",G1057=0),"",VLOOKUP(E1057,#REF!,10,0)*H1057)</f>
        <v>#REF!</v>
      </c>
      <c r="Q1057" s="61"/>
      <c r="R1057" s="63"/>
      <c r="S1057" s="61"/>
    </row>
    <row r="1058" spans="2:19" s="60" customFormat="1" ht="12" x14ac:dyDescent="0.2">
      <c r="B1058" s="181"/>
      <c r="C1058" s="180" t="s">
        <v>1867</v>
      </c>
      <c r="D1058" s="214" t="s">
        <v>859</v>
      </c>
      <c r="E1058" s="215" t="s">
        <v>2281</v>
      </c>
      <c r="F1058" s="240" t="s">
        <v>1628</v>
      </c>
      <c r="G1058" s="292" t="s">
        <v>2254</v>
      </c>
      <c r="H1058" s="291">
        <v>12</v>
      </c>
      <c r="I1058" s="270"/>
      <c r="J1058" s="270"/>
      <c r="K1058" s="271">
        <f t="shared" si="364"/>
        <v>0</v>
      </c>
      <c r="L1058" s="270">
        <f t="shared" si="365"/>
        <v>0</v>
      </c>
      <c r="M1058" s="270">
        <f t="shared" si="366"/>
        <v>0</v>
      </c>
      <c r="N1058" s="271">
        <f t="shared" si="367"/>
        <v>0</v>
      </c>
      <c r="O1058" s="270"/>
      <c r="P1058" s="270" t="e">
        <f>IF(OR(E1058="",G1058=0),"",VLOOKUP(E1058,#REF!,7,0)*H1058)</f>
        <v>#REF!</v>
      </c>
      <c r="Q1058" s="61"/>
      <c r="R1058" s="63"/>
      <c r="S1058" s="61"/>
    </row>
    <row r="1059" spans="2:19" s="60" customFormat="1" ht="24" x14ac:dyDescent="0.2">
      <c r="B1059" s="181"/>
      <c r="C1059" s="180" t="s">
        <v>1766</v>
      </c>
      <c r="D1059" s="214" t="s">
        <v>860</v>
      </c>
      <c r="E1059" s="215">
        <v>90129</v>
      </c>
      <c r="F1059" s="232" t="s">
        <v>1455</v>
      </c>
      <c r="G1059" s="281" t="s">
        <v>2254</v>
      </c>
      <c r="H1059" s="282">
        <v>12</v>
      </c>
      <c r="I1059" s="270"/>
      <c r="J1059" s="270"/>
      <c r="K1059" s="257">
        <f t="shared" si="364"/>
        <v>0</v>
      </c>
      <c r="L1059" s="257">
        <f t="shared" si="365"/>
        <v>0</v>
      </c>
      <c r="M1059" s="257">
        <f t="shared" si="366"/>
        <v>0</v>
      </c>
      <c r="N1059" s="257">
        <f t="shared" si="367"/>
        <v>0</v>
      </c>
      <c r="O1059" s="258"/>
      <c r="P1059" s="270" t="e">
        <f>IF(OR(E1059="",G1059=0),"",VLOOKUP(E1059,#REF!,10,0)*H1059)</f>
        <v>#REF!</v>
      </c>
      <c r="Q1059" s="61"/>
      <c r="R1059" s="63"/>
      <c r="S1059" s="61"/>
    </row>
    <row r="1060" spans="2:19" s="60" customFormat="1" ht="24" x14ac:dyDescent="0.2">
      <c r="B1060" s="181"/>
      <c r="C1060" s="180" t="s">
        <v>1867</v>
      </c>
      <c r="D1060" s="214" t="s">
        <v>861</v>
      </c>
      <c r="E1060" s="215" t="s">
        <v>2279</v>
      </c>
      <c r="F1060" s="240" t="s">
        <v>1630</v>
      </c>
      <c r="G1060" s="281" t="s">
        <v>2258</v>
      </c>
      <c r="H1060" s="282">
        <v>100</v>
      </c>
      <c r="I1060" s="270"/>
      <c r="J1060" s="270"/>
      <c r="K1060" s="271">
        <f t="shared" si="364"/>
        <v>0</v>
      </c>
      <c r="L1060" s="270">
        <f t="shared" si="365"/>
        <v>0</v>
      </c>
      <c r="M1060" s="270">
        <f t="shared" si="366"/>
        <v>0</v>
      </c>
      <c r="N1060" s="271">
        <f t="shared" si="367"/>
        <v>0</v>
      </c>
      <c r="O1060" s="270"/>
      <c r="P1060" s="270" t="e">
        <f>IF(OR(E1060="",G1060=0),"",VLOOKUP(E1060,#REF!,7,0)*H1060)</f>
        <v>#REF!</v>
      </c>
      <c r="Q1060" s="61"/>
      <c r="R1060" s="63"/>
      <c r="S1060" s="61"/>
    </row>
    <row r="1061" spans="2:19" s="60" customFormat="1" ht="12" x14ac:dyDescent="0.2">
      <c r="B1061" s="181"/>
      <c r="C1061" s="180" t="s">
        <v>1867</v>
      </c>
      <c r="D1061" s="214" t="s">
        <v>862</v>
      </c>
      <c r="E1061" s="215" t="s">
        <v>2206</v>
      </c>
      <c r="F1061" s="297" t="s">
        <v>1270</v>
      </c>
      <c r="G1061" s="281" t="s">
        <v>2258</v>
      </c>
      <c r="H1061" s="282">
        <v>100</v>
      </c>
      <c r="I1061" s="270"/>
      <c r="J1061" s="270"/>
      <c r="K1061" s="271">
        <f t="shared" si="364"/>
        <v>0</v>
      </c>
      <c r="L1061" s="270">
        <f t="shared" si="365"/>
        <v>0</v>
      </c>
      <c r="M1061" s="270">
        <f t="shared" si="366"/>
        <v>0</v>
      </c>
      <c r="N1061" s="271">
        <f t="shared" si="367"/>
        <v>0</v>
      </c>
      <c r="O1061" s="270"/>
      <c r="P1061" s="270" t="e">
        <f>IF(OR(E1061="",G1061=0),"",VLOOKUP(E1061,#REF!,7,0)*H1061)</f>
        <v>#REF!</v>
      </c>
      <c r="Q1061" s="61"/>
      <c r="R1061" s="63"/>
      <c r="S1061" s="61"/>
    </row>
    <row r="1062" spans="2:19" s="60" customFormat="1" ht="12" x14ac:dyDescent="0.2">
      <c r="B1062" s="181"/>
      <c r="C1062" s="180" t="s">
        <v>1867</v>
      </c>
      <c r="D1062" s="214" t="s">
        <v>863</v>
      </c>
      <c r="E1062" s="215" t="s">
        <v>2207</v>
      </c>
      <c r="F1062" s="297" t="s">
        <v>1289</v>
      </c>
      <c r="G1062" s="281" t="s">
        <v>2258</v>
      </c>
      <c r="H1062" s="282">
        <v>300</v>
      </c>
      <c r="I1062" s="270"/>
      <c r="J1062" s="270"/>
      <c r="K1062" s="271">
        <f t="shared" si="364"/>
        <v>0</v>
      </c>
      <c r="L1062" s="270">
        <f t="shared" si="365"/>
        <v>0</v>
      </c>
      <c r="M1062" s="270">
        <f t="shared" si="366"/>
        <v>0</v>
      </c>
      <c r="N1062" s="271">
        <f t="shared" si="367"/>
        <v>0</v>
      </c>
      <c r="O1062" s="270"/>
      <c r="P1062" s="270" t="e">
        <f>IF(OR(E1062="",G1062=0),"",VLOOKUP(E1062,#REF!,7,0)*H1062)</f>
        <v>#REF!</v>
      </c>
      <c r="Q1062" s="61"/>
      <c r="R1062" s="63"/>
      <c r="S1062" s="61"/>
    </row>
    <row r="1063" spans="2:19" s="60" customFormat="1" ht="12" x14ac:dyDescent="0.2">
      <c r="B1063" s="181"/>
      <c r="C1063" s="180" t="s">
        <v>1867</v>
      </c>
      <c r="D1063" s="214" t="s">
        <v>864</v>
      </c>
      <c r="E1063" s="215" t="s">
        <v>2208</v>
      </c>
      <c r="F1063" s="297" t="s">
        <v>1296</v>
      </c>
      <c r="G1063" s="281" t="s">
        <v>2258</v>
      </c>
      <c r="H1063" s="282">
        <v>700</v>
      </c>
      <c r="I1063" s="270"/>
      <c r="J1063" s="270"/>
      <c r="K1063" s="271">
        <f t="shared" si="364"/>
        <v>0</v>
      </c>
      <c r="L1063" s="270">
        <f t="shared" si="365"/>
        <v>0</v>
      </c>
      <c r="M1063" s="270">
        <f t="shared" si="366"/>
        <v>0</v>
      </c>
      <c r="N1063" s="271">
        <f t="shared" si="367"/>
        <v>0</v>
      </c>
      <c r="O1063" s="270"/>
      <c r="P1063" s="270" t="e">
        <f>IF(OR(E1063="",G1063=0),"",VLOOKUP(E1063,#REF!,7,0)*H1063)</f>
        <v>#REF!</v>
      </c>
      <c r="Q1063" s="61"/>
      <c r="R1063" s="63"/>
      <c r="S1063" s="61"/>
    </row>
    <row r="1064" spans="2:19" s="60" customFormat="1" ht="12" x14ac:dyDescent="0.2">
      <c r="B1064" s="181"/>
      <c r="C1064" s="180" t="s">
        <v>1867</v>
      </c>
      <c r="D1064" s="214" t="s">
        <v>865</v>
      </c>
      <c r="E1064" s="215" t="s">
        <v>2209</v>
      </c>
      <c r="F1064" s="297" t="s">
        <v>1313</v>
      </c>
      <c r="G1064" s="281" t="s">
        <v>2258</v>
      </c>
      <c r="H1064" s="282">
        <v>100</v>
      </c>
      <c r="I1064" s="270"/>
      <c r="J1064" s="270"/>
      <c r="K1064" s="271">
        <f t="shared" si="364"/>
        <v>0</v>
      </c>
      <c r="L1064" s="270">
        <f t="shared" si="365"/>
        <v>0</v>
      </c>
      <c r="M1064" s="270">
        <f t="shared" si="366"/>
        <v>0</v>
      </c>
      <c r="N1064" s="271">
        <f t="shared" si="367"/>
        <v>0</v>
      </c>
      <c r="O1064" s="270"/>
      <c r="P1064" s="270" t="e">
        <f>IF(OR(E1064="",G1064=0),"",VLOOKUP(E1064,#REF!,7,0)*H1064)</f>
        <v>#REF!</v>
      </c>
      <c r="Q1064" s="61"/>
      <c r="R1064" s="63"/>
      <c r="S1064" s="61"/>
    </row>
    <row r="1065" spans="2:19" s="60" customFormat="1" ht="12" x14ac:dyDescent="0.2">
      <c r="B1065" s="181"/>
      <c r="C1065" s="180"/>
      <c r="D1065" s="214" t="s">
        <v>866</v>
      </c>
      <c r="E1065" s="215"/>
      <c r="F1065" s="247" t="s">
        <v>1397</v>
      </c>
      <c r="G1065" s="302"/>
      <c r="H1065" s="286"/>
      <c r="I1065" s="257"/>
      <c r="J1065" s="257"/>
      <c r="K1065" s="257"/>
      <c r="L1065" s="257"/>
      <c r="M1065" s="257"/>
      <c r="N1065" s="257"/>
      <c r="O1065" s="258"/>
      <c r="P1065" s="258"/>
      <c r="Q1065" s="61"/>
      <c r="R1065" s="63"/>
      <c r="S1065" s="61"/>
    </row>
    <row r="1066" spans="2:19" s="60" customFormat="1" ht="12" x14ac:dyDescent="0.2">
      <c r="B1066" s="181"/>
      <c r="C1066" s="180"/>
      <c r="D1066" s="214" t="s">
        <v>867</v>
      </c>
      <c r="E1066" s="215"/>
      <c r="F1066" s="301" t="s">
        <v>1398</v>
      </c>
      <c r="G1066" s="303"/>
      <c r="H1066" s="304"/>
      <c r="I1066" s="257"/>
      <c r="J1066" s="257"/>
      <c r="K1066" s="257"/>
      <c r="L1066" s="257"/>
      <c r="M1066" s="257"/>
      <c r="N1066" s="257"/>
      <c r="O1066" s="258"/>
      <c r="P1066" s="258"/>
      <c r="Q1066" s="61"/>
      <c r="R1066" s="63"/>
      <c r="S1066" s="61"/>
    </row>
    <row r="1067" spans="2:19" s="60" customFormat="1" ht="12" x14ac:dyDescent="0.2">
      <c r="B1067" s="181"/>
      <c r="C1067" s="180" t="s">
        <v>1867</v>
      </c>
      <c r="D1067" s="214" t="s">
        <v>868</v>
      </c>
      <c r="E1067" s="215" t="s">
        <v>2281</v>
      </c>
      <c r="F1067" s="240" t="s">
        <v>1628</v>
      </c>
      <c r="G1067" s="292" t="s">
        <v>2254</v>
      </c>
      <c r="H1067" s="291">
        <v>50</v>
      </c>
      <c r="I1067" s="270"/>
      <c r="J1067" s="270"/>
      <c r="K1067" s="271">
        <f>IF(H1067="","",I1067+J1067)</f>
        <v>0</v>
      </c>
      <c r="L1067" s="270">
        <f>IF(H1067="","",H1067*I1067)</f>
        <v>0</v>
      </c>
      <c r="M1067" s="270">
        <f>IF(H1067="","",H1067*J1067)</f>
        <v>0</v>
      </c>
      <c r="N1067" s="271">
        <f>IF(H1067="","",H1067*K1067)</f>
        <v>0</v>
      </c>
      <c r="O1067" s="270"/>
      <c r="P1067" s="270" t="e">
        <f>IF(OR(E1067="",G1067=0),"",VLOOKUP(E1067,#REF!,7,0)*H1067)</f>
        <v>#REF!</v>
      </c>
      <c r="Q1067" s="61"/>
      <c r="R1067" s="63"/>
      <c r="S1067" s="61"/>
    </row>
    <row r="1068" spans="2:19" s="60" customFormat="1" ht="24" x14ac:dyDescent="0.2">
      <c r="B1068" s="181"/>
      <c r="C1068" s="180" t="s">
        <v>1867</v>
      </c>
      <c r="D1068" s="214" t="s">
        <v>869</v>
      </c>
      <c r="E1068" s="215">
        <v>73613</v>
      </c>
      <c r="F1068" s="240" t="s">
        <v>1629</v>
      </c>
      <c r="G1068" s="293" t="s">
        <v>2258</v>
      </c>
      <c r="H1068" s="291">
        <v>1500</v>
      </c>
      <c r="I1068" s="270"/>
      <c r="J1068" s="270"/>
      <c r="K1068" s="271">
        <f>IF(H1068="","",I1068+J1068)</f>
        <v>0</v>
      </c>
      <c r="L1068" s="270">
        <f>IF(H1068="","",H1068*I1068)</f>
        <v>0</v>
      </c>
      <c r="M1068" s="270">
        <f>IF(H1068="","",H1068*J1068)</f>
        <v>0</v>
      </c>
      <c r="N1068" s="271">
        <f>IF(H1068="","",H1068*K1068)</f>
        <v>0</v>
      </c>
      <c r="O1068" s="270"/>
      <c r="P1068" s="270" t="e">
        <f>IF(OR(E1068="",G1068=0),"",VLOOKUP(E1068,#REF!,7,0)*H1068)</f>
        <v>#REF!</v>
      </c>
      <c r="Q1068" s="61"/>
      <c r="R1068" s="63"/>
      <c r="S1068" s="61"/>
    </row>
    <row r="1069" spans="2:19" s="60" customFormat="1" ht="12" x14ac:dyDescent="0.2">
      <c r="B1069" s="181"/>
      <c r="C1069" s="180" t="s">
        <v>1766</v>
      </c>
      <c r="D1069" s="214" t="s">
        <v>870</v>
      </c>
      <c r="E1069" s="215">
        <v>90401</v>
      </c>
      <c r="F1069" s="284" t="s">
        <v>1449</v>
      </c>
      <c r="G1069" s="292" t="s">
        <v>2083</v>
      </c>
      <c r="H1069" s="291">
        <v>1500</v>
      </c>
      <c r="I1069" s="270"/>
      <c r="J1069" s="270"/>
      <c r="K1069" s="257">
        <f>IF(H1069="","",I1069+J1069)</f>
        <v>0</v>
      </c>
      <c r="L1069" s="257">
        <f>IF(H1069="","",H1069*I1069)</f>
        <v>0</v>
      </c>
      <c r="M1069" s="257">
        <f>IF(H1069="","",H1069*J1069)</f>
        <v>0</v>
      </c>
      <c r="N1069" s="257">
        <f>IF(H1069="","",H1069*K1069)</f>
        <v>0</v>
      </c>
      <c r="O1069" s="258"/>
      <c r="P1069" s="270" t="e">
        <f>IF(OR(E1069="",G1069=0),"",VLOOKUP(E1069,#REF!,10,0)*H1069)</f>
        <v>#REF!</v>
      </c>
      <c r="Q1069" s="61"/>
      <c r="R1069" s="63"/>
      <c r="S1069" s="61"/>
    </row>
    <row r="1070" spans="2:19" s="60" customFormat="1" ht="12" x14ac:dyDescent="0.2">
      <c r="B1070" s="181"/>
      <c r="C1070" s="180" t="s">
        <v>1766</v>
      </c>
      <c r="D1070" s="214" t="s">
        <v>871</v>
      </c>
      <c r="E1070" s="215">
        <v>90403</v>
      </c>
      <c r="F1070" s="294" t="s">
        <v>4</v>
      </c>
      <c r="G1070" s="292" t="s">
        <v>2254</v>
      </c>
      <c r="H1070" s="291">
        <v>1500</v>
      </c>
      <c r="I1070" s="270"/>
      <c r="J1070" s="270"/>
      <c r="K1070" s="257">
        <f>IF(H1070="","",I1070+J1070)</f>
        <v>0</v>
      </c>
      <c r="L1070" s="257">
        <f>IF(H1070="","",H1070*I1070)</f>
        <v>0</v>
      </c>
      <c r="M1070" s="257">
        <f>IF(H1070="","",H1070*J1070)</f>
        <v>0</v>
      </c>
      <c r="N1070" s="257">
        <f>IF(H1070="","",H1070*K1070)</f>
        <v>0</v>
      </c>
      <c r="O1070" s="258"/>
      <c r="P1070" s="270" t="e">
        <f>IF(OR(E1070="",G1070=0),"",VLOOKUP(E1070,#REF!,10,0)*H1070)</f>
        <v>#REF!</v>
      </c>
      <c r="Q1070" s="61"/>
      <c r="R1070" s="63"/>
      <c r="S1070" s="61"/>
    </row>
    <row r="1071" spans="2:19" s="60" customFormat="1" ht="24" x14ac:dyDescent="0.2">
      <c r="B1071" s="181"/>
      <c r="C1071" s="180" t="s">
        <v>1766</v>
      </c>
      <c r="D1071" s="214" t="s">
        <v>872</v>
      </c>
      <c r="E1071" s="215">
        <v>90375</v>
      </c>
      <c r="F1071" s="294" t="s">
        <v>1649</v>
      </c>
      <c r="G1071" s="292" t="s">
        <v>2258</v>
      </c>
      <c r="H1071" s="291">
        <v>2000</v>
      </c>
      <c r="I1071" s="270"/>
      <c r="J1071" s="270"/>
      <c r="K1071" s="257">
        <f>IF(H1071="","",I1071+J1071)</f>
        <v>0</v>
      </c>
      <c r="L1071" s="257">
        <f>IF(H1071="","",H1071*I1071)</f>
        <v>0</v>
      </c>
      <c r="M1071" s="257">
        <f>IF(H1071="","",H1071*J1071)</f>
        <v>0</v>
      </c>
      <c r="N1071" s="257">
        <f>IF(H1071="","",H1071*K1071)</f>
        <v>0</v>
      </c>
      <c r="O1071" s="258"/>
      <c r="P1071" s="270" t="e">
        <f>IF(OR(E1071="",G1071=0),"",VLOOKUP(E1071,#REF!,10,0)*H1071)</f>
        <v>#REF!</v>
      </c>
      <c r="Q1071" s="61"/>
      <c r="R1071" s="63"/>
      <c r="S1071" s="61"/>
    </row>
    <row r="1072" spans="2:19" s="60" customFormat="1" ht="12" x14ac:dyDescent="0.2">
      <c r="B1072" s="181"/>
      <c r="C1072" s="180"/>
      <c r="D1072" s="214" t="s">
        <v>873</v>
      </c>
      <c r="E1072" s="215"/>
      <c r="F1072" s="247" t="s">
        <v>1399</v>
      </c>
      <c r="G1072" s="285"/>
      <c r="H1072" s="286"/>
      <c r="I1072" s="257"/>
      <c r="J1072" s="257"/>
      <c r="K1072" s="257"/>
      <c r="L1072" s="257"/>
      <c r="M1072" s="257"/>
      <c r="N1072" s="257"/>
      <c r="O1072" s="258"/>
      <c r="P1072" s="258"/>
      <c r="Q1072" s="61"/>
      <c r="R1072" s="63"/>
      <c r="S1072" s="61"/>
    </row>
    <row r="1073" spans="2:19" s="60" customFormat="1" ht="12" x14ac:dyDescent="0.2">
      <c r="B1073" s="181"/>
      <c r="C1073" s="180" t="s">
        <v>1766</v>
      </c>
      <c r="D1073" s="214" t="s">
        <v>874</v>
      </c>
      <c r="E1073" s="215">
        <v>90379</v>
      </c>
      <c r="F1073" s="284" t="s">
        <v>1400</v>
      </c>
      <c r="G1073" s="285" t="s">
        <v>2254</v>
      </c>
      <c r="H1073" s="286">
        <v>1</v>
      </c>
      <c r="I1073" s="270"/>
      <c r="J1073" s="270"/>
      <c r="K1073" s="257">
        <f t="shared" ref="K1073:K1081" si="368">IF(H1073="","",I1073+J1073)</f>
        <v>0</v>
      </c>
      <c r="L1073" s="257">
        <f t="shared" ref="L1073:L1081" si="369">IF(H1073="","",H1073*I1073)</f>
        <v>0</v>
      </c>
      <c r="M1073" s="257">
        <f t="shared" ref="M1073:M1081" si="370">IF(H1073="","",H1073*J1073)</f>
        <v>0</v>
      </c>
      <c r="N1073" s="257">
        <f t="shared" ref="N1073:N1081" si="371">IF(H1073="","",H1073*K1073)</f>
        <v>0</v>
      </c>
      <c r="O1073" s="258"/>
      <c r="P1073" s="270" t="e">
        <f>IF(OR(E1073="",G1073=0),"",VLOOKUP(E1073,#REF!,10,0)*H1073)</f>
        <v>#REF!</v>
      </c>
      <c r="Q1073" s="61"/>
      <c r="R1073" s="63"/>
      <c r="S1073" s="61"/>
    </row>
    <row r="1074" spans="2:19" s="60" customFormat="1" ht="12" x14ac:dyDescent="0.2">
      <c r="B1074" s="181"/>
      <c r="C1074" s="180" t="s">
        <v>1766</v>
      </c>
      <c r="D1074" s="214" t="s">
        <v>875</v>
      </c>
      <c r="E1074" s="215">
        <v>90380</v>
      </c>
      <c r="F1074" s="284" t="s">
        <v>1663</v>
      </c>
      <c r="G1074" s="285" t="s">
        <v>2254</v>
      </c>
      <c r="H1074" s="286">
        <v>1</v>
      </c>
      <c r="I1074" s="270"/>
      <c r="J1074" s="270"/>
      <c r="K1074" s="257">
        <f t="shared" si="368"/>
        <v>0</v>
      </c>
      <c r="L1074" s="257">
        <f t="shared" si="369"/>
        <v>0</v>
      </c>
      <c r="M1074" s="257">
        <f t="shared" si="370"/>
        <v>0</v>
      </c>
      <c r="N1074" s="257">
        <f t="shared" si="371"/>
        <v>0</v>
      </c>
      <c r="O1074" s="258"/>
      <c r="P1074" s="270" t="e">
        <f>IF(OR(E1074="",G1074=0),"",VLOOKUP(E1074,#REF!,10,0)*H1074)</f>
        <v>#REF!</v>
      </c>
      <c r="Q1074" s="61"/>
      <c r="R1074" s="63"/>
      <c r="S1074" s="61"/>
    </row>
    <row r="1075" spans="2:19" s="60" customFormat="1" ht="12" x14ac:dyDescent="0.2">
      <c r="B1075" s="181"/>
      <c r="C1075" s="180" t="s">
        <v>1766</v>
      </c>
      <c r="D1075" s="214" t="s">
        <v>876</v>
      </c>
      <c r="E1075" s="215">
        <v>90382</v>
      </c>
      <c r="F1075" s="294" t="s">
        <v>1401</v>
      </c>
      <c r="G1075" s="285" t="s">
        <v>2254</v>
      </c>
      <c r="H1075" s="286">
        <v>1</v>
      </c>
      <c r="I1075" s="270"/>
      <c r="J1075" s="270"/>
      <c r="K1075" s="257">
        <f t="shared" si="368"/>
        <v>0</v>
      </c>
      <c r="L1075" s="257">
        <f t="shared" si="369"/>
        <v>0</v>
      </c>
      <c r="M1075" s="257">
        <f t="shared" si="370"/>
        <v>0</v>
      </c>
      <c r="N1075" s="257">
        <f t="shared" si="371"/>
        <v>0</v>
      </c>
      <c r="O1075" s="258"/>
      <c r="P1075" s="270" t="e">
        <f>IF(OR(E1075="",G1075=0),"",VLOOKUP(E1075,#REF!,10,0)*H1075)</f>
        <v>#REF!</v>
      </c>
      <c r="Q1075" s="61"/>
      <c r="R1075" s="63"/>
      <c r="S1075" s="61"/>
    </row>
    <row r="1076" spans="2:19" s="60" customFormat="1" ht="36" x14ac:dyDescent="0.2">
      <c r="B1076" s="181"/>
      <c r="C1076" s="180" t="s">
        <v>1766</v>
      </c>
      <c r="D1076" s="214" t="s">
        <v>877</v>
      </c>
      <c r="E1076" s="215">
        <v>90376</v>
      </c>
      <c r="F1076" s="284" t="s">
        <v>1402</v>
      </c>
      <c r="G1076" s="285" t="s">
        <v>2254</v>
      </c>
      <c r="H1076" s="286">
        <v>158</v>
      </c>
      <c r="I1076" s="270"/>
      <c r="J1076" s="270"/>
      <c r="K1076" s="257">
        <f t="shared" si="368"/>
        <v>0</v>
      </c>
      <c r="L1076" s="257">
        <f t="shared" si="369"/>
        <v>0</v>
      </c>
      <c r="M1076" s="257">
        <f t="shared" si="370"/>
        <v>0</v>
      </c>
      <c r="N1076" s="257">
        <f t="shared" si="371"/>
        <v>0</v>
      </c>
      <c r="O1076" s="258"/>
      <c r="P1076" s="270" t="e">
        <f>IF(OR(E1076="",G1076=0),"",VLOOKUP(E1076,#REF!,10,0)*H1076)</f>
        <v>#REF!</v>
      </c>
      <c r="Q1076" s="61"/>
      <c r="R1076" s="63"/>
      <c r="S1076" s="61"/>
    </row>
    <row r="1077" spans="2:19" s="60" customFormat="1" ht="12" x14ac:dyDescent="0.2">
      <c r="B1077" s="181"/>
      <c r="C1077" s="180" t="s">
        <v>1766</v>
      </c>
      <c r="D1077" s="214" t="s">
        <v>878</v>
      </c>
      <c r="E1077" s="215">
        <v>90378</v>
      </c>
      <c r="F1077" s="284" t="s">
        <v>1664</v>
      </c>
      <c r="G1077" s="285" t="s">
        <v>2254</v>
      </c>
      <c r="H1077" s="286">
        <v>18</v>
      </c>
      <c r="I1077" s="270"/>
      <c r="J1077" s="270"/>
      <c r="K1077" s="257">
        <f t="shared" si="368"/>
        <v>0</v>
      </c>
      <c r="L1077" s="257">
        <f t="shared" si="369"/>
        <v>0</v>
      </c>
      <c r="M1077" s="257">
        <f t="shared" si="370"/>
        <v>0</v>
      </c>
      <c r="N1077" s="257">
        <f t="shared" si="371"/>
        <v>0</v>
      </c>
      <c r="O1077" s="258"/>
      <c r="P1077" s="270" t="e">
        <f>IF(OR(E1077="",G1077=0),"",VLOOKUP(E1077,#REF!,10,0)*H1077)</f>
        <v>#REF!</v>
      </c>
      <c r="Q1077" s="61"/>
      <c r="R1077" s="63"/>
      <c r="S1077" s="61"/>
    </row>
    <row r="1078" spans="2:19" s="60" customFormat="1" ht="12" x14ac:dyDescent="0.2">
      <c r="B1078" s="181"/>
      <c r="C1078" s="180" t="s">
        <v>1766</v>
      </c>
      <c r="D1078" s="214" t="s">
        <v>879</v>
      </c>
      <c r="E1078" s="215">
        <v>90374</v>
      </c>
      <c r="F1078" s="284" t="s">
        <v>1665</v>
      </c>
      <c r="G1078" s="285" t="s">
        <v>2254</v>
      </c>
      <c r="H1078" s="286">
        <v>18</v>
      </c>
      <c r="I1078" s="270"/>
      <c r="J1078" s="270"/>
      <c r="K1078" s="257">
        <f t="shared" si="368"/>
        <v>0</v>
      </c>
      <c r="L1078" s="257">
        <f t="shared" si="369"/>
        <v>0</v>
      </c>
      <c r="M1078" s="257">
        <f t="shared" si="370"/>
        <v>0</v>
      </c>
      <c r="N1078" s="257">
        <f t="shared" si="371"/>
        <v>0</v>
      </c>
      <c r="O1078" s="258"/>
      <c r="P1078" s="270" t="e">
        <f>IF(OR(E1078="",G1078=0),"",VLOOKUP(E1078,#REF!,10,0)*H1078)</f>
        <v>#REF!</v>
      </c>
      <c r="Q1078" s="61"/>
      <c r="R1078" s="63"/>
      <c r="S1078" s="61"/>
    </row>
    <row r="1079" spans="2:19" s="60" customFormat="1" ht="12" x14ac:dyDescent="0.2">
      <c r="B1079" s="181"/>
      <c r="C1079" s="180" t="s">
        <v>1766</v>
      </c>
      <c r="D1079" s="214" t="s">
        <v>880</v>
      </c>
      <c r="E1079" s="215">
        <v>90365</v>
      </c>
      <c r="F1079" s="284" t="s">
        <v>1312</v>
      </c>
      <c r="G1079" s="285" t="s">
        <v>2254</v>
      </c>
      <c r="H1079" s="286">
        <v>1</v>
      </c>
      <c r="I1079" s="270"/>
      <c r="J1079" s="270"/>
      <c r="K1079" s="257">
        <f t="shared" si="368"/>
        <v>0</v>
      </c>
      <c r="L1079" s="257">
        <f t="shared" si="369"/>
        <v>0</v>
      </c>
      <c r="M1079" s="257">
        <f t="shared" si="370"/>
        <v>0</v>
      </c>
      <c r="N1079" s="257">
        <f t="shared" si="371"/>
        <v>0</v>
      </c>
      <c r="O1079" s="258"/>
      <c r="P1079" s="270" t="e">
        <f>IF(OR(E1079="",G1079=0),"",VLOOKUP(E1079,#REF!,10,0)*H1079)</f>
        <v>#REF!</v>
      </c>
      <c r="Q1079" s="61"/>
      <c r="R1079" s="63"/>
      <c r="S1079" s="61"/>
    </row>
    <row r="1080" spans="2:19" s="60" customFormat="1" ht="12" x14ac:dyDescent="0.2">
      <c r="B1080" s="181"/>
      <c r="C1080" s="180" t="s">
        <v>1766</v>
      </c>
      <c r="D1080" s="214" t="s">
        <v>881</v>
      </c>
      <c r="E1080" s="215">
        <v>90377</v>
      </c>
      <c r="F1080" s="284" t="s">
        <v>1403</v>
      </c>
      <c r="G1080" s="285" t="s">
        <v>2254</v>
      </c>
      <c r="H1080" s="286">
        <v>1</v>
      </c>
      <c r="I1080" s="270"/>
      <c r="J1080" s="270"/>
      <c r="K1080" s="257">
        <f t="shared" si="368"/>
        <v>0</v>
      </c>
      <c r="L1080" s="257">
        <f t="shared" si="369"/>
        <v>0</v>
      </c>
      <c r="M1080" s="257">
        <f t="shared" si="370"/>
        <v>0</v>
      </c>
      <c r="N1080" s="257">
        <f t="shared" si="371"/>
        <v>0</v>
      </c>
      <c r="O1080" s="258"/>
      <c r="P1080" s="270" t="e">
        <f>IF(OR(E1080="",G1080=0),"",VLOOKUP(E1080,#REF!,10,0)*H1080)</f>
        <v>#REF!</v>
      </c>
      <c r="Q1080" s="61"/>
      <c r="R1080" s="63"/>
      <c r="S1080" s="61"/>
    </row>
    <row r="1081" spans="2:19" s="60" customFormat="1" ht="12" x14ac:dyDescent="0.2">
      <c r="B1081" s="181"/>
      <c r="C1081" s="180" t="s">
        <v>1766</v>
      </c>
      <c r="D1081" s="214" t="s">
        <v>882</v>
      </c>
      <c r="E1081" s="215">
        <v>90381</v>
      </c>
      <c r="F1081" s="284" t="s">
        <v>1666</v>
      </c>
      <c r="G1081" s="285" t="s">
        <v>2254</v>
      </c>
      <c r="H1081" s="286">
        <v>1</v>
      </c>
      <c r="I1081" s="270"/>
      <c r="J1081" s="270"/>
      <c r="K1081" s="257">
        <f t="shared" si="368"/>
        <v>0</v>
      </c>
      <c r="L1081" s="257">
        <f t="shared" si="369"/>
        <v>0</v>
      </c>
      <c r="M1081" s="257">
        <f t="shared" si="370"/>
        <v>0</v>
      </c>
      <c r="N1081" s="257">
        <f t="shared" si="371"/>
        <v>0</v>
      </c>
      <c r="O1081" s="258"/>
      <c r="P1081" s="270" t="e">
        <f>IF(OR(E1081="",G1081=0),"",VLOOKUP(E1081,#REF!,10,0)*H1081)</f>
        <v>#REF!</v>
      </c>
      <c r="Q1081" s="61"/>
      <c r="R1081" s="63"/>
      <c r="S1081" s="61"/>
    </row>
    <row r="1082" spans="2:19" s="60" customFormat="1" ht="12" x14ac:dyDescent="0.2">
      <c r="B1082" s="181"/>
      <c r="C1082" s="180"/>
      <c r="D1082" s="214" t="s">
        <v>883</v>
      </c>
      <c r="E1082" s="215"/>
      <c r="F1082" s="247" t="s">
        <v>1652</v>
      </c>
      <c r="G1082" s="285"/>
      <c r="H1082" s="286"/>
      <c r="I1082" s="257"/>
      <c r="J1082" s="257"/>
      <c r="K1082" s="257"/>
      <c r="L1082" s="257"/>
      <c r="M1082" s="257"/>
      <c r="N1082" s="257"/>
      <c r="O1082" s="258"/>
      <c r="P1082" s="258"/>
      <c r="Q1082" s="61"/>
      <c r="R1082" s="63"/>
      <c r="S1082" s="61"/>
    </row>
    <row r="1083" spans="2:19" s="60" customFormat="1" ht="12" x14ac:dyDescent="0.2">
      <c r="B1083" s="181"/>
      <c r="C1083" s="180"/>
      <c r="D1083" s="214" t="s">
        <v>884</v>
      </c>
      <c r="E1083" s="215"/>
      <c r="F1083" s="247" t="s">
        <v>1667</v>
      </c>
      <c r="G1083" s="285"/>
      <c r="H1083" s="286"/>
      <c r="I1083" s="257"/>
      <c r="J1083" s="257"/>
      <c r="K1083" s="257"/>
      <c r="L1083" s="257"/>
      <c r="M1083" s="257"/>
      <c r="N1083" s="257"/>
      <c r="O1083" s="258"/>
      <c r="P1083" s="258"/>
      <c r="Q1083" s="61"/>
      <c r="R1083" s="63"/>
      <c r="S1083" s="61"/>
    </row>
    <row r="1084" spans="2:19" s="60" customFormat="1" ht="12" x14ac:dyDescent="0.2">
      <c r="B1084" s="181"/>
      <c r="C1084" s="180" t="s">
        <v>1867</v>
      </c>
      <c r="D1084" s="214" t="s">
        <v>885</v>
      </c>
      <c r="E1084" s="215" t="s">
        <v>2226</v>
      </c>
      <c r="F1084" s="252" t="s">
        <v>1404</v>
      </c>
      <c r="G1084" s="285" t="s">
        <v>2254</v>
      </c>
      <c r="H1084" s="286">
        <v>2</v>
      </c>
      <c r="I1084" s="270"/>
      <c r="J1084" s="270"/>
      <c r="K1084" s="271">
        <f>IF(H1084="","",I1084+J1084)</f>
        <v>0</v>
      </c>
      <c r="L1084" s="270">
        <f>IF(H1084="","",H1084*I1084)</f>
        <v>0</v>
      </c>
      <c r="M1084" s="270">
        <f>IF(H1084="","",H1084*J1084)</f>
        <v>0</v>
      </c>
      <c r="N1084" s="271">
        <f>IF(H1084="","",H1084*K1084)</f>
        <v>0</v>
      </c>
      <c r="O1084" s="270"/>
      <c r="P1084" s="270" t="e">
        <f>IF(OR(E1084="",G1084=0),"",VLOOKUP(E1084,#REF!,7,0)*H1084)</f>
        <v>#REF!</v>
      </c>
      <c r="Q1084" s="61"/>
      <c r="R1084" s="63"/>
      <c r="S1084" s="61"/>
    </row>
    <row r="1085" spans="2:19" s="60" customFormat="1" ht="12" x14ac:dyDescent="0.2">
      <c r="B1085" s="181"/>
      <c r="C1085" s="180" t="s">
        <v>1766</v>
      </c>
      <c r="D1085" s="214" t="s">
        <v>886</v>
      </c>
      <c r="E1085" s="215">
        <v>90411</v>
      </c>
      <c r="F1085" s="252" t="s">
        <v>1405</v>
      </c>
      <c r="G1085" s="292" t="s">
        <v>2254</v>
      </c>
      <c r="H1085" s="291">
        <v>1</v>
      </c>
      <c r="I1085" s="270"/>
      <c r="J1085" s="270"/>
      <c r="K1085" s="257">
        <f>IF(H1085="","",I1085+J1085)</f>
        <v>0</v>
      </c>
      <c r="L1085" s="257">
        <f>IF(H1085="","",H1085*I1085)</f>
        <v>0</v>
      </c>
      <c r="M1085" s="257">
        <f>IF(H1085="","",H1085*J1085)</f>
        <v>0</v>
      </c>
      <c r="N1085" s="257">
        <f>IF(H1085="","",H1085*K1085)</f>
        <v>0</v>
      </c>
      <c r="O1085" s="258"/>
      <c r="P1085" s="270" t="e">
        <f>IF(OR(E1085="",G1085=0),"",VLOOKUP(E1085,#REF!,10,0)*H1085)</f>
        <v>#REF!</v>
      </c>
      <c r="Q1085" s="61"/>
      <c r="R1085" s="63"/>
      <c r="S1085" s="61"/>
    </row>
    <row r="1086" spans="2:19" s="60" customFormat="1" ht="12" x14ac:dyDescent="0.2">
      <c r="B1086" s="181"/>
      <c r="C1086" s="180" t="s">
        <v>1766</v>
      </c>
      <c r="D1086" s="214" t="s">
        <v>887</v>
      </c>
      <c r="E1086" s="215">
        <v>90414</v>
      </c>
      <c r="F1086" s="252" t="s">
        <v>1406</v>
      </c>
      <c r="G1086" s="292" t="s">
        <v>2254</v>
      </c>
      <c r="H1086" s="291">
        <v>1</v>
      </c>
      <c r="I1086" s="270"/>
      <c r="J1086" s="270"/>
      <c r="K1086" s="257">
        <f>IF(H1086="","",I1086+J1086)</f>
        <v>0</v>
      </c>
      <c r="L1086" s="257">
        <f>IF(H1086="","",H1086*I1086)</f>
        <v>0</v>
      </c>
      <c r="M1086" s="257">
        <f>IF(H1086="","",H1086*J1086)</f>
        <v>0</v>
      </c>
      <c r="N1086" s="257">
        <f>IF(H1086="","",H1086*K1086)</f>
        <v>0</v>
      </c>
      <c r="O1086" s="258"/>
      <c r="P1086" s="270" t="e">
        <f>IF(OR(E1086="",G1086=0),"",VLOOKUP(E1086,#REF!,10,0)*H1086)</f>
        <v>#REF!</v>
      </c>
      <c r="Q1086" s="61"/>
      <c r="R1086" s="63"/>
      <c r="S1086" s="61"/>
    </row>
    <row r="1087" spans="2:19" s="60" customFormat="1" ht="12" x14ac:dyDescent="0.2">
      <c r="B1087" s="181"/>
      <c r="C1087" s="180" t="s">
        <v>1766</v>
      </c>
      <c r="D1087" s="214" t="s">
        <v>888</v>
      </c>
      <c r="E1087" s="215">
        <v>90415</v>
      </c>
      <c r="F1087" s="252" t="s">
        <v>1407</v>
      </c>
      <c r="G1087" s="285" t="s">
        <v>2254</v>
      </c>
      <c r="H1087" s="286">
        <v>2</v>
      </c>
      <c r="I1087" s="270"/>
      <c r="J1087" s="270"/>
      <c r="K1087" s="257">
        <f>IF(H1087="","",I1087+J1087)</f>
        <v>0</v>
      </c>
      <c r="L1087" s="257">
        <f>IF(H1087="","",H1087*I1087)</f>
        <v>0</v>
      </c>
      <c r="M1087" s="257">
        <f>IF(H1087="","",H1087*J1087)</f>
        <v>0</v>
      </c>
      <c r="N1087" s="257">
        <f>IF(H1087="","",H1087*K1087)</f>
        <v>0</v>
      </c>
      <c r="O1087" s="258"/>
      <c r="P1087" s="270" t="e">
        <f>IF(OR(E1087="",G1087=0),"",VLOOKUP(E1087,#REF!,10,0)*H1087)</f>
        <v>#REF!</v>
      </c>
      <c r="Q1087" s="61"/>
      <c r="R1087" s="63"/>
      <c r="S1087" s="61"/>
    </row>
    <row r="1088" spans="2:19" s="60" customFormat="1" ht="12" x14ac:dyDescent="0.2">
      <c r="B1088" s="181"/>
      <c r="C1088" s="180" t="s">
        <v>1766</v>
      </c>
      <c r="D1088" s="214" t="s">
        <v>889</v>
      </c>
      <c r="E1088" s="215">
        <v>90412</v>
      </c>
      <c r="F1088" s="252" t="s">
        <v>1408</v>
      </c>
      <c r="G1088" s="285" t="s">
        <v>2254</v>
      </c>
      <c r="H1088" s="286">
        <v>1</v>
      </c>
      <c r="I1088" s="270"/>
      <c r="J1088" s="270"/>
      <c r="K1088" s="257">
        <f>IF(H1088="","",I1088+J1088)</f>
        <v>0</v>
      </c>
      <c r="L1088" s="257">
        <f>IF(H1088="","",H1088*I1088)</f>
        <v>0</v>
      </c>
      <c r="M1088" s="257">
        <f>IF(H1088="","",H1088*J1088)</f>
        <v>0</v>
      </c>
      <c r="N1088" s="257">
        <f>IF(H1088="","",H1088*K1088)</f>
        <v>0</v>
      </c>
      <c r="O1088" s="258"/>
      <c r="P1088" s="270" t="e">
        <f>IF(OR(E1088="",G1088=0),"",VLOOKUP(E1088,#REF!,10,0)*H1088)</f>
        <v>#REF!</v>
      </c>
      <c r="Q1088" s="61"/>
      <c r="R1088" s="63"/>
      <c r="S1088" s="61"/>
    </row>
    <row r="1089" spans="2:19" s="60" customFormat="1" ht="12" x14ac:dyDescent="0.2">
      <c r="B1089" s="181"/>
      <c r="C1089" s="180" t="s">
        <v>1867</v>
      </c>
      <c r="D1089" s="214" t="s">
        <v>890</v>
      </c>
      <c r="E1089" s="215">
        <v>55867</v>
      </c>
      <c r="F1089" s="284" t="s">
        <v>1409</v>
      </c>
      <c r="G1089" s="293" t="s">
        <v>2258</v>
      </c>
      <c r="H1089" s="291">
        <v>12</v>
      </c>
      <c r="I1089" s="270"/>
      <c r="J1089" s="270"/>
      <c r="K1089" s="271">
        <f t="shared" ref="K1089:K1094" si="372">IF(H1089="","",I1089+J1089)</f>
        <v>0</v>
      </c>
      <c r="L1089" s="270">
        <f t="shared" ref="L1089:L1094" si="373">IF(H1089="","",H1089*I1089)</f>
        <v>0</v>
      </c>
      <c r="M1089" s="270">
        <f t="shared" ref="M1089:M1094" si="374">IF(H1089="","",H1089*J1089)</f>
        <v>0</v>
      </c>
      <c r="N1089" s="271">
        <f t="shared" ref="N1089:N1094" si="375">IF(H1089="","",H1089*K1089)</f>
        <v>0</v>
      </c>
      <c r="O1089" s="270"/>
      <c r="P1089" s="270" t="e">
        <f>IF(OR(E1089="",G1089=0),"",VLOOKUP(E1089,#REF!,7,0)*H1089)</f>
        <v>#REF!</v>
      </c>
      <c r="Q1089" s="61"/>
      <c r="R1089" s="63"/>
      <c r="S1089" s="61"/>
    </row>
    <row r="1090" spans="2:19" s="60" customFormat="1" ht="12" x14ac:dyDescent="0.2">
      <c r="B1090" s="181"/>
      <c r="C1090" s="180" t="s">
        <v>1867</v>
      </c>
      <c r="D1090" s="214" t="s">
        <v>891</v>
      </c>
      <c r="E1090" s="215" t="s">
        <v>1713</v>
      </c>
      <c r="F1090" s="284" t="s">
        <v>1410</v>
      </c>
      <c r="G1090" s="285" t="s">
        <v>2254</v>
      </c>
      <c r="H1090" s="286">
        <v>3</v>
      </c>
      <c r="I1090" s="270"/>
      <c r="J1090" s="270"/>
      <c r="K1090" s="271">
        <f t="shared" si="372"/>
        <v>0</v>
      </c>
      <c r="L1090" s="270">
        <f t="shared" si="373"/>
        <v>0</v>
      </c>
      <c r="M1090" s="270">
        <f t="shared" si="374"/>
        <v>0</v>
      </c>
      <c r="N1090" s="271">
        <f t="shared" si="375"/>
        <v>0</v>
      </c>
      <c r="O1090" s="270"/>
      <c r="P1090" s="270" t="e">
        <f>IF(OR(E1090="",G1090=0),"",VLOOKUP(E1090,#REF!,7,0)*H1090)</f>
        <v>#REF!</v>
      </c>
      <c r="Q1090" s="61"/>
      <c r="R1090" s="63"/>
      <c r="S1090" s="61"/>
    </row>
    <row r="1091" spans="2:19" s="60" customFormat="1" ht="12" x14ac:dyDescent="0.2">
      <c r="B1091" s="181"/>
      <c r="C1091" s="180" t="s">
        <v>1766</v>
      </c>
      <c r="D1091" s="214" t="s">
        <v>892</v>
      </c>
      <c r="E1091" s="215">
        <v>90424</v>
      </c>
      <c r="F1091" s="280" t="s">
        <v>8</v>
      </c>
      <c r="G1091" s="285" t="s">
        <v>2258</v>
      </c>
      <c r="H1091" s="286">
        <v>330</v>
      </c>
      <c r="I1091" s="270"/>
      <c r="J1091" s="270"/>
      <c r="K1091" s="257">
        <f t="shared" si="372"/>
        <v>0</v>
      </c>
      <c r="L1091" s="257">
        <f t="shared" si="373"/>
        <v>0</v>
      </c>
      <c r="M1091" s="257">
        <f t="shared" si="374"/>
        <v>0</v>
      </c>
      <c r="N1091" s="257">
        <f t="shared" si="375"/>
        <v>0</v>
      </c>
      <c r="O1091" s="258"/>
      <c r="P1091" s="270" t="e">
        <f>IF(OR(E1091="",G1091=0),"",VLOOKUP(E1091,#REF!,10,0)*H1091)</f>
        <v>#REF!</v>
      </c>
      <c r="Q1091" s="61"/>
      <c r="R1091" s="63"/>
      <c r="S1091" s="61"/>
    </row>
    <row r="1092" spans="2:19" s="60" customFormat="1" ht="12" x14ac:dyDescent="0.2">
      <c r="B1092" s="181"/>
      <c r="C1092" s="180" t="s">
        <v>1766</v>
      </c>
      <c r="D1092" s="214" t="s">
        <v>893</v>
      </c>
      <c r="E1092" s="215">
        <v>90452</v>
      </c>
      <c r="F1092" s="280" t="s">
        <v>10</v>
      </c>
      <c r="G1092" s="285" t="s">
        <v>2254</v>
      </c>
      <c r="H1092" s="286">
        <v>30</v>
      </c>
      <c r="I1092" s="270"/>
      <c r="J1092" s="270"/>
      <c r="K1092" s="257">
        <f t="shared" si="372"/>
        <v>0</v>
      </c>
      <c r="L1092" s="257">
        <f t="shared" si="373"/>
        <v>0</v>
      </c>
      <c r="M1092" s="257">
        <f t="shared" si="374"/>
        <v>0</v>
      </c>
      <c r="N1092" s="257">
        <f t="shared" si="375"/>
        <v>0</v>
      </c>
      <c r="O1092" s="258"/>
      <c r="P1092" s="270" t="e">
        <f>IF(OR(E1092="",G1092=0),"",VLOOKUP(E1092,#REF!,10,0)*H1092)</f>
        <v>#REF!</v>
      </c>
      <c r="Q1092" s="61"/>
      <c r="R1092" s="63"/>
      <c r="S1092" s="61"/>
    </row>
    <row r="1093" spans="2:19" s="60" customFormat="1" ht="12" x14ac:dyDescent="0.2">
      <c r="B1093" s="181"/>
      <c r="C1093" s="180" t="s">
        <v>1766</v>
      </c>
      <c r="D1093" s="214" t="s">
        <v>894</v>
      </c>
      <c r="E1093" s="215">
        <v>90408</v>
      </c>
      <c r="F1093" s="284" t="s">
        <v>1318</v>
      </c>
      <c r="G1093" s="285" t="s">
        <v>2083</v>
      </c>
      <c r="H1093" s="286">
        <v>30</v>
      </c>
      <c r="I1093" s="270"/>
      <c r="J1093" s="270"/>
      <c r="K1093" s="257">
        <f t="shared" si="372"/>
        <v>0</v>
      </c>
      <c r="L1093" s="257">
        <f t="shared" si="373"/>
        <v>0</v>
      </c>
      <c r="M1093" s="257">
        <f t="shared" si="374"/>
        <v>0</v>
      </c>
      <c r="N1093" s="257">
        <f t="shared" si="375"/>
        <v>0</v>
      </c>
      <c r="O1093" s="258"/>
      <c r="P1093" s="270" t="e">
        <f>IF(OR(E1093="",G1093=0),"",VLOOKUP(E1093,#REF!,10,0)*H1093)</f>
        <v>#REF!</v>
      </c>
      <c r="Q1093" s="61"/>
      <c r="R1093" s="63"/>
      <c r="S1093" s="61"/>
    </row>
    <row r="1094" spans="2:19" s="60" customFormat="1" ht="12" x14ac:dyDescent="0.2">
      <c r="B1094" s="181"/>
      <c r="C1094" s="180" t="s">
        <v>1766</v>
      </c>
      <c r="D1094" s="214" t="s">
        <v>895</v>
      </c>
      <c r="E1094" s="215">
        <v>90402</v>
      </c>
      <c r="F1094" s="284" t="s">
        <v>1411</v>
      </c>
      <c r="G1094" s="285" t="s">
        <v>2258</v>
      </c>
      <c r="H1094" s="286">
        <v>110</v>
      </c>
      <c r="I1094" s="270"/>
      <c r="J1094" s="270"/>
      <c r="K1094" s="257">
        <f t="shared" si="372"/>
        <v>0</v>
      </c>
      <c r="L1094" s="257">
        <f t="shared" si="373"/>
        <v>0</v>
      </c>
      <c r="M1094" s="257">
        <f t="shared" si="374"/>
        <v>0</v>
      </c>
      <c r="N1094" s="257">
        <f t="shared" si="375"/>
        <v>0</v>
      </c>
      <c r="O1094" s="258"/>
      <c r="P1094" s="270" t="e">
        <f>IF(OR(E1094="",G1094=0),"",VLOOKUP(E1094,#REF!,10,0)*H1094)</f>
        <v>#REF!</v>
      </c>
      <c r="Q1094" s="61"/>
      <c r="R1094" s="63"/>
      <c r="S1094" s="61"/>
    </row>
    <row r="1095" spans="2:19" s="60" customFormat="1" ht="12" x14ac:dyDescent="0.2">
      <c r="B1095" s="181"/>
      <c r="C1095" s="180" t="s">
        <v>1766</v>
      </c>
      <c r="D1095" s="214" t="s">
        <v>896</v>
      </c>
      <c r="E1095" s="215">
        <v>90470</v>
      </c>
      <c r="F1095" s="284" t="s">
        <v>2300</v>
      </c>
      <c r="G1095" s="285" t="s">
        <v>2254</v>
      </c>
      <c r="H1095" s="286">
        <v>1</v>
      </c>
      <c r="I1095" s="270"/>
      <c r="J1095" s="270"/>
      <c r="K1095" s="257">
        <f>IF(H1095="","",I1095+J1095)</f>
        <v>0</v>
      </c>
      <c r="L1095" s="257">
        <f>IF(H1095="","",H1095*I1095)</f>
        <v>0</v>
      </c>
      <c r="M1095" s="257">
        <f>IF(H1095="","",H1095*J1095)</f>
        <v>0</v>
      </c>
      <c r="N1095" s="257">
        <f>IF(H1095="","",H1095*K1095)</f>
        <v>0</v>
      </c>
      <c r="O1095" s="258"/>
      <c r="P1095" s="270" t="e">
        <f>IF(OR(E1095="",G1095=0),"",VLOOKUP(E1095,#REF!,10,0)*H1095)</f>
        <v>#REF!</v>
      </c>
      <c r="Q1095" s="61"/>
      <c r="R1095" s="63"/>
      <c r="S1095" s="61"/>
    </row>
    <row r="1096" spans="2:19" s="60" customFormat="1" ht="12" x14ac:dyDescent="0.2">
      <c r="B1096" s="181"/>
      <c r="C1096" s="180"/>
      <c r="D1096" s="214" t="s">
        <v>897</v>
      </c>
      <c r="E1096" s="215"/>
      <c r="F1096" s="247" t="s">
        <v>1412</v>
      </c>
      <c r="G1096" s="285"/>
      <c r="H1096" s="286"/>
      <c r="I1096" s="257"/>
      <c r="J1096" s="257"/>
      <c r="K1096" s="257"/>
      <c r="L1096" s="257"/>
      <c r="M1096" s="257"/>
      <c r="N1096" s="257"/>
      <c r="O1096" s="258"/>
      <c r="P1096" s="258"/>
      <c r="Q1096" s="61"/>
      <c r="R1096" s="63"/>
      <c r="S1096" s="61"/>
    </row>
    <row r="1097" spans="2:19" s="60" customFormat="1" ht="36" x14ac:dyDescent="0.2">
      <c r="B1097" s="181"/>
      <c r="C1097" s="180" t="s">
        <v>1766</v>
      </c>
      <c r="D1097" s="214" t="s">
        <v>898</v>
      </c>
      <c r="E1097" s="215">
        <v>90345</v>
      </c>
      <c r="F1097" s="284" t="s">
        <v>1413</v>
      </c>
      <c r="G1097" s="285" t="s">
        <v>2254</v>
      </c>
      <c r="H1097" s="286">
        <v>1</v>
      </c>
      <c r="I1097" s="270"/>
      <c r="J1097" s="270"/>
      <c r="K1097" s="257">
        <f>IF(H1097="","",I1097+J1097)</f>
        <v>0</v>
      </c>
      <c r="L1097" s="257">
        <f>IF(H1097="","",H1097*I1097)</f>
        <v>0</v>
      </c>
      <c r="M1097" s="257">
        <f>IF(H1097="","",H1097*J1097)</f>
        <v>0</v>
      </c>
      <c r="N1097" s="257">
        <f>IF(H1097="","",H1097*K1097)</f>
        <v>0</v>
      </c>
      <c r="O1097" s="258"/>
      <c r="P1097" s="270" t="e">
        <f>IF(OR(E1097="",G1097=0),"",VLOOKUP(E1097,#REF!,10,0)*H1097)</f>
        <v>#REF!</v>
      </c>
      <c r="Q1097" s="61"/>
      <c r="R1097" s="63"/>
      <c r="S1097" s="61"/>
    </row>
    <row r="1098" spans="2:19" s="60" customFormat="1" ht="12" x14ac:dyDescent="0.2">
      <c r="B1098" s="181"/>
      <c r="C1098" s="180" t="s">
        <v>1867</v>
      </c>
      <c r="D1098" s="214" t="s">
        <v>899</v>
      </c>
      <c r="E1098" s="215">
        <v>83369</v>
      </c>
      <c r="F1098" s="284" t="s">
        <v>1414</v>
      </c>
      <c r="G1098" s="285" t="s">
        <v>2254</v>
      </c>
      <c r="H1098" s="286">
        <v>1</v>
      </c>
      <c r="I1098" s="270"/>
      <c r="J1098" s="270"/>
      <c r="K1098" s="271">
        <f t="shared" ref="K1098:K1115" si="376">IF(H1098="","",I1098+J1098)</f>
        <v>0</v>
      </c>
      <c r="L1098" s="270">
        <f t="shared" ref="L1098:L1115" si="377">IF(H1098="","",H1098*I1098)</f>
        <v>0</v>
      </c>
      <c r="M1098" s="270">
        <f t="shared" ref="M1098:M1115" si="378">IF(H1098="","",H1098*J1098)</f>
        <v>0</v>
      </c>
      <c r="N1098" s="271">
        <f t="shared" ref="N1098:N1115" si="379">IF(H1098="","",H1098*K1098)</f>
        <v>0</v>
      </c>
      <c r="O1098" s="270"/>
      <c r="P1098" s="270" t="e">
        <f>IF(OR(E1098="",G1098=0),"",VLOOKUP(E1098,#REF!,7,0)*H1098)</f>
        <v>#REF!</v>
      </c>
      <c r="Q1098" s="61"/>
      <c r="R1098" s="63"/>
      <c r="S1098" s="61"/>
    </row>
    <row r="1099" spans="2:19" s="60" customFormat="1" ht="12" x14ac:dyDescent="0.2">
      <c r="B1099" s="181"/>
      <c r="C1099" s="180" t="s">
        <v>1766</v>
      </c>
      <c r="D1099" s="214" t="s">
        <v>900</v>
      </c>
      <c r="E1099" s="215">
        <v>90162</v>
      </c>
      <c r="F1099" s="252" t="s">
        <v>1415</v>
      </c>
      <c r="G1099" s="292" t="s">
        <v>2254</v>
      </c>
      <c r="H1099" s="291">
        <v>4</v>
      </c>
      <c r="I1099" s="270"/>
      <c r="J1099" s="270"/>
      <c r="K1099" s="257">
        <f t="shared" si="376"/>
        <v>0</v>
      </c>
      <c r="L1099" s="257">
        <f t="shared" si="377"/>
        <v>0</v>
      </c>
      <c r="M1099" s="257">
        <f t="shared" si="378"/>
        <v>0</v>
      </c>
      <c r="N1099" s="257">
        <f t="shared" si="379"/>
        <v>0</v>
      </c>
      <c r="O1099" s="258"/>
      <c r="P1099" s="270" t="e">
        <f>IF(OR(E1099="",G1099=0),"",VLOOKUP(E1099,#REF!,10,0)*H1099)</f>
        <v>#REF!</v>
      </c>
      <c r="Q1099" s="61"/>
      <c r="R1099" s="63"/>
      <c r="S1099" s="61"/>
    </row>
    <row r="1100" spans="2:19" s="60" customFormat="1" ht="12" x14ac:dyDescent="0.2">
      <c r="B1100" s="181"/>
      <c r="C1100" s="180" t="s">
        <v>1766</v>
      </c>
      <c r="D1100" s="214" t="s">
        <v>901</v>
      </c>
      <c r="E1100" s="215">
        <v>90373</v>
      </c>
      <c r="F1100" s="294" t="s">
        <v>1416</v>
      </c>
      <c r="G1100" s="292" t="s">
        <v>2254</v>
      </c>
      <c r="H1100" s="291">
        <v>2</v>
      </c>
      <c r="I1100" s="270"/>
      <c r="J1100" s="270"/>
      <c r="K1100" s="257">
        <f t="shared" si="376"/>
        <v>0</v>
      </c>
      <c r="L1100" s="257">
        <f t="shared" si="377"/>
        <v>0</v>
      </c>
      <c r="M1100" s="257">
        <f t="shared" si="378"/>
        <v>0</v>
      </c>
      <c r="N1100" s="257">
        <f t="shared" si="379"/>
        <v>0</v>
      </c>
      <c r="O1100" s="258"/>
      <c r="P1100" s="270" t="e">
        <f>IF(OR(E1100="",G1100=0),"",VLOOKUP(E1100,#REF!,10,0)*H1100)</f>
        <v>#REF!</v>
      </c>
      <c r="Q1100" s="61"/>
      <c r="R1100" s="63"/>
      <c r="S1100" s="61"/>
    </row>
    <row r="1101" spans="2:19" s="60" customFormat="1" ht="12" x14ac:dyDescent="0.2">
      <c r="B1101" s="181"/>
      <c r="C1101" s="180" t="s">
        <v>1766</v>
      </c>
      <c r="D1101" s="214" t="s">
        <v>902</v>
      </c>
      <c r="E1101" s="215">
        <v>90057</v>
      </c>
      <c r="F1101" s="252" t="s">
        <v>1417</v>
      </c>
      <c r="G1101" s="292" t="s">
        <v>2254</v>
      </c>
      <c r="H1101" s="291">
        <v>4</v>
      </c>
      <c r="I1101" s="270"/>
      <c r="J1101" s="270"/>
      <c r="K1101" s="257">
        <f t="shared" si="376"/>
        <v>0</v>
      </c>
      <c r="L1101" s="257">
        <f t="shared" si="377"/>
        <v>0</v>
      </c>
      <c r="M1101" s="257">
        <f t="shared" si="378"/>
        <v>0</v>
      </c>
      <c r="N1101" s="257">
        <f t="shared" si="379"/>
        <v>0</v>
      </c>
      <c r="O1101" s="258"/>
      <c r="P1101" s="270" t="e">
        <f>IF(OR(E1101="",G1101=0),"",VLOOKUP(E1101,#REF!,10,0)*H1101)</f>
        <v>#REF!</v>
      </c>
      <c r="Q1101" s="61"/>
      <c r="R1101" s="63"/>
      <c r="S1101" s="61"/>
    </row>
    <row r="1102" spans="2:19" s="60" customFormat="1" ht="12" x14ac:dyDescent="0.2">
      <c r="B1102" s="181"/>
      <c r="C1102" s="180" t="s">
        <v>1766</v>
      </c>
      <c r="D1102" s="214" t="s">
        <v>903</v>
      </c>
      <c r="E1102" s="215">
        <v>90322</v>
      </c>
      <c r="F1102" s="284" t="s">
        <v>1898</v>
      </c>
      <c r="G1102" s="285" t="s">
        <v>2254</v>
      </c>
      <c r="H1102" s="286">
        <v>13</v>
      </c>
      <c r="I1102" s="270"/>
      <c r="J1102" s="270"/>
      <c r="K1102" s="257">
        <f t="shared" si="376"/>
        <v>0</v>
      </c>
      <c r="L1102" s="257">
        <f t="shared" si="377"/>
        <v>0</v>
      </c>
      <c r="M1102" s="257">
        <f t="shared" si="378"/>
        <v>0</v>
      </c>
      <c r="N1102" s="257">
        <f t="shared" si="379"/>
        <v>0</v>
      </c>
      <c r="O1102" s="258"/>
      <c r="P1102" s="270" t="e">
        <f>IF(OR(E1102="",G1102=0),"",VLOOKUP(E1102,#REF!,10,0)*H1102)</f>
        <v>#REF!</v>
      </c>
      <c r="Q1102" s="61"/>
      <c r="R1102" s="63"/>
      <c r="S1102" s="61"/>
    </row>
    <row r="1103" spans="2:19" s="60" customFormat="1" ht="12" x14ac:dyDescent="0.2">
      <c r="B1103" s="181"/>
      <c r="C1103" s="180" t="s">
        <v>1766</v>
      </c>
      <c r="D1103" s="214" t="s">
        <v>904</v>
      </c>
      <c r="E1103" s="215">
        <v>90371</v>
      </c>
      <c r="F1103" s="252" t="s">
        <v>1418</v>
      </c>
      <c r="G1103" s="292" t="s">
        <v>2254</v>
      </c>
      <c r="H1103" s="291">
        <v>1</v>
      </c>
      <c r="I1103" s="270"/>
      <c r="J1103" s="270"/>
      <c r="K1103" s="257">
        <f t="shared" si="376"/>
        <v>0</v>
      </c>
      <c r="L1103" s="257">
        <f t="shared" si="377"/>
        <v>0</v>
      </c>
      <c r="M1103" s="257">
        <f t="shared" si="378"/>
        <v>0</v>
      </c>
      <c r="N1103" s="257">
        <f t="shared" si="379"/>
        <v>0</v>
      </c>
      <c r="O1103" s="258"/>
      <c r="P1103" s="270" t="e">
        <f>IF(OR(E1103="",G1103=0),"",VLOOKUP(E1103,#REF!,10,0)*H1103)</f>
        <v>#REF!</v>
      </c>
      <c r="Q1103" s="61"/>
      <c r="R1103" s="63"/>
      <c r="S1103" s="61"/>
    </row>
    <row r="1104" spans="2:19" s="60" customFormat="1" ht="12" x14ac:dyDescent="0.2">
      <c r="B1104" s="181"/>
      <c r="C1104" s="180" t="s">
        <v>1766</v>
      </c>
      <c r="D1104" s="214" t="s">
        <v>905</v>
      </c>
      <c r="E1104" s="215">
        <v>90314</v>
      </c>
      <c r="F1104" s="294" t="s">
        <v>1419</v>
      </c>
      <c r="G1104" s="292" t="s">
        <v>2254</v>
      </c>
      <c r="H1104" s="291">
        <v>6</v>
      </c>
      <c r="I1104" s="270"/>
      <c r="J1104" s="270"/>
      <c r="K1104" s="257">
        <f t="shared" si="376"/>
        <v>0</v>
      </c>
      <c r="L1104" s="257">
        <f t="shared" si="377"/>
        <v>0</v>
      </c>
      <c r="M1104" s="257">
        <f t="shared" si="378"/>
        <v>0</v>
      </c>
      <c r="N1104" s="257">
        <f t="shared" si="379"/>
        <v>0</v>
      </c>
      <c r="O1104" s="258"/>
      <c r="P1104" s="270" t="e">
        <f>IF(OR(E1104="",G1104=0),"",VLOOKUP(E1104,#REF!,10,0)*H1104)</f>
        <v>#REF!</v>
      </c>
      <c r="Q1104" s="61"/>
      <c r="R1104" s="63"/>
      <c r="S1104" s="61"/>
    </row>
    <row r="1105" spans="2:19" s="60" customFormat="1" ht="12" x14ac:dyDescent="0.2">
      <c r="B1105" s="181"/>
      <c r="C1105" s="180" t="s">
        <v>1766</v>
      </c>
      <c r="D1105" s="214" t="s">
        <v>906</v>
      </c>
      <c r="E1105" s="215">
        <v>90367</v>
      </c>
      <c r="F1105" s="294" t="s">
        <v>1420</v>
      </c>
      <c r="G1105" s="292" t="s">
        <v>2254</v>
      </c>
      <c r="H1105" s="291">
        <v>1</v>
      </c>
      <c r="I1105" s="270"/>
      <c r="J1105" s="270"/>
      <c r="K1105" s="257">
        <f t="shared" si="376"/>
        <v>0</v>
      </c>
      <c r="L1105" s="257">
        <f t="shared" si="377"/>
        <v>0</v>
      </c>
      <c r="M1105" s="257">
        <f t="shared" si="378"/>
        <v>0</v>
      </c>
      <c r="N1105" s="257">
        <f t="shared" si="379"/>
        <v>0</v>
      </c>
      <c r="O1105" s="258"/>
      <c r="P1105" s="270" t="e">
        <f>IF(OR(E1105="",G1105=0),"",VLOOKUP(E1105,#REF!,10,0)*H1105)</f>
        <v>#REF!</v>
      </c>
      <c r="Q1105" s="61"/>
      <c r="R1105" s="63"/>
      <c r="S1105" s="61"/>
    </row>
    <row r="1106" spans="2:19" s="60" customFormat="1" ht="12" x14ac:dyDescent="0.2">
      <c r="B1106" s="181"/>
      <c r="C1106" s="180" t="s">
        <v>1766</v>
      </c>
      <c r="D1106" s="214" t="s">
        <v>907</v>
      </c>
      <c r="E1106" s="215">
        <v>90313</v>
      </c>
      <c r="F1106" s="252" t="s">
        <v>1421</v>
      </c>
      <c r="G1106" s="292" t="s">
        <v>2254</v>
      </c>
      <c r="H1106" s="291">
        <v>2</v>
      </c>
      <c r="I1106" s="270"/>
      <c r="J1106" s="270"/>
      <c r="K1106" s="257">
        <f t="shared" si="376"/>
        <v>0</v>
      </c>
      <c r="L1106" s="257">
        <f t="shared" si="377"/>
        <v>0</v>
      </c>
      <c r="M1106" s="257">
        <f t="shared" si="378"/>
        <v>0</v>
      </c>
      <c r="N1106" s="257">
        <f t="shared" si="379"/>
        <v>0</v>
      </c>
      <c r="O1106" s="258"/>
      <c r="P1106" s="270" t="e">
        <f>IF(OR(E1106="",G1106=0),"",VLOOKUP(E1106,#REF!,10,0)*H1106)</f>
        <v>#REF!</v>
      </c>
      <c r="Q1106" s="61"/>
      <c r="R1106" s="63"/>
      <c r="S1106" s="61"/>
    </row>
    <row r="1107" spans="2:19" s="60" customFormat="1" ht="12" x14ac:dyDescent="0.2">
      <c r="B1107" s="181"/>
      <c r="C1107" s="180" t="s">
        <v>1766</v>
      </c>
      <c r="D1107" s="214" t="s">
        <v>908</v>
      </c>
      <c r="E1107" s="215">
        <v>90370</v>
      </c>
      <c r="F1107" s="246" t="s">
        <v>1422</v>
      </c>
      <c r="G1107" s="292" t="s">
        <v>2254</v>
      </c>
      <c r="H1107" s="291">
        <v>4</v>
      </c>
      <c r="I1107" s="270"/>
      <c r="J1107" s="270"/>
      <c r="K1107" s="257">
        <f t="shared" si="376"/>
        <v>0</v>
      </c>
      <c r="L1107" s="257">
        <f t="shared" si="377"/>
        <v>0</v>
      </c>
      <c r="M1107" s="257">
        <f t="shared" si="378"/>
        <v>0</v>
      </c>
      <c r="N1107" s="257">
        <f t="shared" si="379"/>
        <v>0</v>
      </c>
      <c r="O1107" s="258"/>
      <c r="P1107" s="270" t="e">
        <f>IF(OR(E1107="",G1107=0),"",VLOOKUP(E1107,#REF!,10,0)*H1107)</f>
        <v>#REF!</v>
      </c>
      <c r="Q1107" s="61"/>
      <c r="R1107" s="63"/>
      <c r="S1107" s="61"/>
    </row>
    <row r="1108" spans="2:19" s="60" customFormat="1" ht="12" x14ac:dyDescent="0.2">
      <c r="B1108" s="181"/>
      <c r="C1108" s="180" t="s">
        <v>1766</v>
      </c>
      <c r="D1108" s="214" t="s">
        <v>909</v>
      </c>
      <c r="E1108" s="215">
        <v>90363</v>
      </c>
      <c r="F1108" s="294" t="s">
        <v>1423</v>
      </c>
      <c r="G1108" s="292" t="s">
        <v>2254</v>
      </c>
      <c r="H1108" s="291">
        <v>4</v>
      </c>
      <c r="I1108" s="270"/>
      <c r="J1108" s="270"/>
      <c r="K1108" s="257">
        <f t="shared" si="376"/>
        <v>0</v>
      </c>
      <c r="L1108" s="257">
        <f t="shared" si="377"/>
        <v>0</v>
      </c>
      <c r="M1108" s="257">
        <f t="shared" si="378"/>
        <v>0</v>
      </c>
      <c r="N1108" s="257">
        <f t="shared" si="379"/>
        <v>0</v>
      </c>
      <c r="O1108" s="258"/>
      <c r="P1108" s="270" t="e">
        <f>IF(OR(E1108="",G1108=0),"",VLOOKUP(E1108,#REF!,10,0)*H1108)</f>
        <v>#REF!</v>
      </c>
      <c r="Q1108" s="61"/>
      <c r="R1108" s="63"/>
      <c r="S1108" s="61"/>
    </row>
    <row r="1109" spans="2:19" s="60" customFormat="1" ht="12" x14ac:dyDescent="0.2">
      <c r="B1109" s="181"/>
      <c r="C1109" s="180" t="s">
        <v>1766</v>
      </c>
      <c r="D1109" s="214" t="s">
        <v>910</v>
      </c>
      <c r="E1109" s="215">
        <v>90369</v>
      </c>
      <c r="F1109" s="294" t="s">
        <v>1424</v>
      </c>
      <c r="G1109" s="292" t="s">
        <v>2254</v>
      </c>
      <c r="H1109" s="291">
        <v>78</v>
      </c>
      <c r="I1109" s="270"/>
      <c r="J1109" s="270"/>
      <c r="K1109" s="257">
        <f t="shared" si="376"/>
        <v>0</v>
      </c>
      <c r="L1109" s="257">
        <f t="shared" si="377"/>
        <v>0</v>
      </c>
      <c r="M1109" s="257">
        <f t="shared" si="378"/>
        <v>0</v>
      </c>
      <c r="N1109" s="257">
        <f t="shared" si="379"/>
        <v>0</v>
      </c>
      <c r="O1109" s="258"/>
      <c r="P1109" s="270" t="e">
        <f>IF(OR(E1109="",G1109=0),"",VLOOKUP(E1109,#REF!,10,0)*H1109)</f>
        <v>#REF!</v>
      </c>
      <c r="Q1109" s="61"/>
      <c r="R1109" s="63"/>
      <c r="S1109" s="61"/>
    </row>
    <row r="1110" spans="2:19" s="60" customFormat="1" ht="12" x14ac:dyDescent="0.2">
      <c r="B1110" s="181"/>
      <c r="C1110" s="180" t="s">
        <v>1766</v>
      </c>
      <c r="D1110" s="214" t="s">
        <v>911</v>
      </c>
      <c r="E1110" s="215">
        <v>90368</v>
      </c>
      <c r="F1110" s="294" t="s">
        <v>1425</v>
      </c>
      <c r="G1110" s="292" t="s">
        <v>2254</v>
      </c>
      <c r="H1110" s="291">
        <v>78</v>
      </c>
      <c r="I1110" s="270"/>
      <c r="J1110" s="270"/>
      <c r="K1110" s="257">
        <f t="shared" si="376"/>
        <v>0</v>
      </c>
      <c r="L1110" s="257">
        <f t="shared" si="377"/>
        <v>0</v>
      </c>
      <c r="M1110" s="257">
        <f t="shared" si="378"/>
        <v>0</v>
      </c>
      <c r="N1110" s="257">
        <f t="shared" si="379"/>
        <v>0</v>
      </c>
      <c r="O1110" s="258"/>
      <c r="P1110" s="270" t="e">
        <f>IF(OR(E1110="",G1110=0),"",VLOOKUP(E1110,#REF!,10,0)*H1110)</f>
        <v>#REF!</v>
      </c>
      <c r="Q1110" s="61"/>
      <c r="R1110" s="63"/>
      <c r="S1110" s="61"/>
    </row>
    <row r="1111" spans="2:19" s="60" customFormat="1" ht="12" x14ac:dyDescent="0.2">
      <c r="B1111" s="181"/>
      <c r="C1111" s="180" t="s">
        <v>1766</v>
      </c>
      <c r="D1111" s="214" t="s">
        <v>912</v>
      </c>
      <c r="E1111" s="215">
        <v>90362</v>
      </c>
      <c r="F1111" s="294" t="s">
        <v>1426</v>
      </c>
      <c r="G1111" s="292" t="s">
        <v>2258</v>
      </c>
      <c r="H1111" s="291">
        <v>30</v>
      </c>
      <c r="I1111" s="270"/>
      <c r="J1111" s="270"/>
      <c r="K1111" s="257">
        <f t="shared" si="376"/>
        <v>0</v>
      </c>
      <c r="L1111" s="257">
        <f t="shared" si="377"/>
        <v>0</v>
      </c>
      <c r="M1111" s="257">
        <f t="shared" si="378"/>
        <v>0</v>
      </c>
      <c r="N1111" s="257">
        <f t="shared" si="379"/>
        <v>0</v>
      </c>
      <c r="O1111" s="258"/>
      <c r="P1111" s="270" t="e">
        <f>IF(OR(E1111="",G1111=0),"",VLOOKUP(E1111,#REF!,10,0)*H1111)</f>
        <v>#REF!</v>
      </c>
      <c r="Q1111" s="61"/>
      <c r="R1111" s="63"/>
      <c r="S1111" s="61"/>
    </row>
    <row r="1112" spans="2:19" s="60" customFormat="1" ht="12" x14ac:dyDescent="0.2">
      <c r="B1112" s="181"/>
      <c r="C1112" s="180" t="s">
        <v>1766</v>
      </c>
      <c r="D1112" s="214" t="s">
        <v>913</v>
      </c>
      <c r="E1112" s="215">
        <v>90062</v>
      </c>
      <c r="F1112" s="284" t="s">
        <v>1734</v>
      </c>
      <c r="G1112" s="285" t="s">
        <v>2254</v>
      </c>
      <c r="H1112" s="286">
        <v>75</v>
      </c>
      <c r="I1112" s="270"/>
      <c r="J1112" s="270"/>
      <c r="K1112" s="257">
        <f t="shared" si="376"/>
        <v>0</v>
      </c>
      <c r="L1112" s="257">
        <f t="shared" si="377"/>
        <v>0</v>
      </c>
      <c r="M1112" s="257">
        <f t="shared" si="378"/>
        <v>0</v>
      </c>
      <c r="N1112" s="257">
        <f t="shared" si="379"/>
        <v>0</v>
      </c>
      <c r="O1112" s="258"/>
      <c r="P1112" s="270" t="e">
        <f>IF(OR(E1112="",G1112=0),"",VLOOKUP(E1112,#REF!,10,0)*H1112)</f>
        <v>#REF!</v>
      </c>
      <c r="Q1112" s="61"/>
      <c r="R1112" s="63"/>
      <c r="S1112" s="61"/>
    </row>
    <row r="1113" spans="2:19" s="60" customFormat="1" ht="12" x14ac:dyDescent="0.2">
      <c r="B1113" s="181"/>
      <c r="C1113" s="180" t="s">
        <v>1766</v>
      </c>
      <c r="D1113" s="214" t="s">
        <v>914</v>
      </c>
      <c r="E1113" s="215">
        <v>90138</v>
      </c>
      <c r="F1113" s="284" t="s">
        <v>2</v>
      </c>
      <c r="G1113" s="285" t="s">
        <v>2254</v>
      </c>
      <c r="H1113" s="286">
        <v>6</v>
      </c>
      <c r="I1113" s="270"/>
      <c r="J1113" s="270"/>
      <c r="K1113" s="257">
        <f t="shared" si="376"/>
        <v>0</v>
      </c>
      <c r="L1113" s="257">
        <f t="shared" si="377"/>
        <v>0</v>
      </c>
      <c r="M1113" s="257">
        <f t="shared" si="378"/>
        <v>0</v>
      </c>
      <c r="N1113" s="257">
        <f t="shared" si="379"/>
        <v>0</v>
      </c>
      <c r="O1113" s="258"/>
      <c r="P1113" s="270" t="e">
        <f>IF(OR(E1113="",G1113=0),"",VLOOKUP(E1113,#REF!,10,0)*H1113)</f>
        <v>#REF!</v>
      </c>
      <c r="Q1113" s="61"/>
      <c r="R1113" s="63"/>
      <c r="S1113" s="61"/>
    </row>
    <row r="1114" spans="2:19" s="60" customFormat="1" ht="12" x14ac:dyDescent="0.2">
      <c r="B1114" s="181"/>
      <c r="C1114" s="180" t="s">
        <v>1766</v>
      </c>
      <c r="D1114" s="214" t="s">
        <v>915</v>
      </c>
      <c r="E1114" s="215">
        <v>90541</v>
      </c>
      <c r="F1114" s="284" t="s">
        <v>1891</v>
      </c>
      <c r="G1114" s="285" t="s">
        <v>2254</v>
      </c>
      <c r="H1114" s="286">
        <v>5</v>
      </c>
      <c r="I1114" s="270"/>
      <c r="J1114" s="270"/>
      <c r="K1114" s="257">
        <f t="shared" si="376"/>
        <v>0</v>
      </c>
      <c r="L1114" s="257">
        <f t="shared" si="377"/>
        <v>0</v>
      </c>
      <c r="M1114" s="257">
        <f t="shared" si="378"/>
        <v>0</v>
      </c>
      <c r="N1114" s="257">
        <f t="shared" si="379"/>
        <v>0</v>
      </c>
      <c r="O1114" s="258"/>
      <c r="P1114" s="270" t="e">
        <f>IF(OR(E1114="",G1114=0),"",VLOOKUP(E1114,#REF!,10,0)*H1114)</f>
        <v>#REF!</v>
      </c>
      <c r="Q1114" s="61"/>
      <c r="R1114" s="63"/>
      <c r="S1114" s="61"/>
    </row>
    <row r="1115" spans="2:19" s="60" customFormat="1" ht="12" x14ac:dyDescent="0.2">
      <c r="B1115" s="181"/>
      <c r="C1115" s="180" t="s">
        <v>1766</v>
      </c>
      <c r="D1115" s="214" t="s">
        <v>916</v>
      </c>
      <c r="E1115" s="215">
        <v>90365</v>
      </c>
      <c r="F1115" s="284" t="s">
        <v>1312</v>
      </c>
      <c r="G1115" s="285" t="s">
        <v>2254</v>
      </c>
      <c r="H1115" s="286">
        <v>2</v>
      </c>
      <c r="I1115" s="270"/>
      <c r="J1115" s="270"/>
      <c r="K1115" s="257">
        <f t="shared" si="376"/>
        <v>0</v>
      </c>
      <c r="L1115" s="257">
        <f t="shared" si="377"/>
        <v>0</v>
      </c>
      <c r="M1115" s="257">
        <f t="shared" si="378"/>
        <v>0</v>
      </c>
      <c r="N1115" s="257">
        <f t="shared" si="379"/>
        <v>0</v>
      </c>
      <c r="O1115" s="258"/>
      <c r="P1115" s="270" t="e">
        <f>IF(OR(E1115="",G1115=0),"",VLOOKUP(E1115,#REF!,10,0)*H1115)</f>
        <v>#REF!</v>
      </c>
      <c r="Q1115" s="61"/>
      <c r="R1115" s="63"/>
      <c r="S1115" s="61"/>
    </row>
    <row r="1116" spans="2:19" s="60" customFormat="1" ht="12" x14ac:dyDescent="0.2">
      <c r="B1116" s="181"/>
      <c r="C1116" s="180" t="s">
        <v>1867</v>
      </c>
      <c r="D1116" s="214" t="s">
        <v>917</v>
      </c>
      <c r="E1116" s="215">
        <v>83371</v>
      </c>
      <c r="F1116" s="284" t="s">
        <v>1427</v>
      </c>
      <c r="G1116" s="285" t="s">
        <v>2254</v>
      </c>
      <c r="H1116" s="286">
        <v>1</v>
      </c>
      <c r="I1116" s="270"/>
      <c r="J1116" s="270"/>
      <c r="K1116" s="271">
        <f t="shared" ref="K1116:K1124" si="380">IF(H1116="","",I1116+J1116)</f>
        <v>0</v>
      </c>
      <c r="L1116" s="270">
        <f t="shared" ref="L1116:L1124" si="381">IF(H1116="","",H1116*I1116)</f>
        <v>0</v>
      </c>
      <c r="M1116" s="270">
        <f t="shared" ref="M1116:M1124" si="382">IF(H1116="","",H1116*J1116)</f>
        <v>0</v>
      </c>
      <c r="N1116" s="271">
        <f t="shared" ref="N1116:N1124" si="383">IF(H1116="","",H1116*K1116)</f>
        <v>0</v>
      </c>
      <c r="O1116" s="270"/>
      <c r="P1116" s="270" t="e">
        <f>IF(OR(E1116="",G1116=0),"",VLOOKUP(E1116,#REF!,7,0)*H1116)</f>
        <v>#REF!</v>
      </c>
      <c r="Q1116" s="61"/>
      <c r="R1116" s="63"/>
      <c r="S1116" s="61"/>
    </row>
    <row r="1117" spans="2:19" s="60" customFormat="1" ht="12" x14ac:dyDescent="0.2">
      <c r="B1117" s="181"/>
      <c r="C1117" s="180" t="s">
        <v>1867</v>
      </c>
      <c r="D1117" s="214" t="s">
        <v>918</v>
      </c>
      <c r="E1117" s="215">
        <v>83386</v>
      </c>
      <c r="F1117" s="284" t="s">
        <v>1268</v>
      </c>
      <c r="G1117" s="285" t="s">
        <v>2254</v>
      </c>
      <c r="H1117" s="286">
        <v>91</v>
      </c>
      <c r="I1117" s="270"/>
      <c r="J1117" s="270"/>
      <c r="K1117" s="271">
        <f t="shared" si="380"/>
        <v>0</v>
      </c>
      <c r="L1117" s="270">
        <f t="shared" si="381"/>
        <v>0</v>
      </c>
      <c r="M1117" s="270">
        <f t="shared" si="382"/>
        <v>0</v>
      </c>
      <c r="N1117" s="271">
        <f t="shared" si="383"/>
        <v>0</v>
      </c>
      <c r="O1117" s="270"/>
      <c r="P1117" s="270" t="e">
        <f>IF(OR(E1117="",G1117=0),"",VLOOKUP(E1117,#REF!,7,0)*H1117)</f>
        <v>#REF!</v>
      </c>
      <c r="Q1117" s="61"/>
      <c r="R1117" s="63"/>
      <c r="S1117" s="61"/>
    </row>
    <row r="1118" spans="2:19" s="60" customFormat="1" ht="24" x14ac:dyDescent="0.2">
      <c r="B1118" s="181"/>
      <c r="C1118" s="180" t="s">
        <v>1867</v>
      </c>
      <c r="D1118" s="214" t="s">
        <v>919</v>
      </c>
      <c r="E1118" s="215" t="s">
        <v>2279</v>
      </c>
      <c r="F1118" s="240" t="s">
        <v>1630</v>
      </c>
      <c r="G1118" s="285" t="s">
        <v>2258</v>
      </c>
      <c r="H1118" s="286">
        <v>300</v>
      </c>
      <c r="I1118" s="270"/>
      <c r="J1118" s="270"/>
      <c r="K1118" s="271">
        <f t="shared" si="380"/>
        <v>0</v>
      </c>
      <c r="L1118" s="270">
        <f t="shared" si="381"/>
        <v>0</v>
      </c>
      <c r="M1118" s="270">
        <f t="shared" si="382"/>
        <v>0</v>
      </c>
      <c r="N1118" s="271">
        <f t="shared" si="383"/>
        <v>0</v>
      </c>
      <c r="O1118" s="270"/>
      <c r="P1118" s="270" t="e">
        <f>IF(OR(E1118="",G1118=0),"",VLOOKUP(E1118,#REF!,7,0)*H1118)</f>
        <v>#REF!</v>
      </c>
      <c r="Q1118" s="61"/>
      <c r="R1118" s="63"/>
      <c r="S1118" s="61"/>
    </row>
    <row r="1119" spans="2:19" s="60" customFormat="1" ht="12" x14ac:dyDescent="0.2">
      <c r="B1119" s="181"/>
      <c r="C1119" s="180" t="s">
        <v>1766</v>
      </c>
      <c r="D1119" s="214" t="s">
        <v>920</v>
      </c>
      <c r="E1119" s="215">
        <v>90451</v>
      </c>
      <c r="F1119" s="284" t="s">
        <v>1428</v>
      </c>
      <c r="G1119" s="285" t="s">
        <v>2254</v>
      </c>
      <c r="H1119" s="286">
        <v>80</v>
      </c>
      <c r="I1119" s="270"/>
      <c r="J1119" s="270"/>
      <c r="K1119" s="257">
        <f t="shared" si="380"/>
        <v>0</v>
      </c>
      <c r="L1119" s="257">
        <f t="shared" si="381"/>
        <v>0</v>
      </c>
      <c r="M1119" s="257">
        <f t="shared" si="382"/>
        <v>0</v>
      </c>
      <c r="N1119" s="257">
        <f t="shared" si="383"/>
        <v>0</v>
      </c>
      <c r="O1119" s="258"/>
      <c r="P1119" s="270" t="e">
        <f>IF(OR(E1119="",G1119=0),"",VLOOKUP(E1119,#REF!,10,0)*H1119)</f>
        <v>#REF!</v>
      </c>
      <c r="Q1119" s="61"/>
      <c r="R1119" s="63"/>
      <c r="S1119" s="61"/>
    </row>
    <row r="1120" spans="2:19" s="60" customFormat="1" ht="12" x14ac:dyDescent="0.2">
      <c r="B1120" s="181"/>
      <c r="C1120" s="180" t="s">
        <v>1766</v>
      </c>
      <c r="D1120" s="214" t="s">
        <v>921</v>
      </c>
      <c r="E1120" s="215">
        <v>90409</v>
      </c>
      <c r="F1120" s="284" t="s">
        <v>5</v>
      </c>
      <c r="G1120" s="285" t="s">
        <v>2083</v>
      </c>
      <c r="H1120" s="286">
        <v>80</v>
      </c>
      <c r="I1120" s="270"/>
      <c r="J1120" s="270"/>
      <c r="K1120" s="257">
        <f t="shared" si="380"/>
        <v>0</v>
      </c>
      <c r="L1120" s="257">
        <f t="shared" si="381"/>
        <v>0</v>
      </c>
      <c r="M1120" s="257">
        <f t="shared" si="382"/>
        <v>0</v>
      </c>
      <c r="N1120" s="257">
        <f t="shared" si="383"/>
        <v>0</v>
      </c>
      <c r="O1120" s="258"/>
      <c r="P1120" s="270" t="e">
        <f>IF(OR(E1120="",G1120=0),"",VLOOKUP(E1120,#REF!,10,0)*H1120)</f>
        <v>#REF!</v>
      </c>
      <c r="Q1120" s="61"/>
      <c r="R1120" s="63"/>
      <c r="S1120" s="61"/>
    </row>
    <row r="1121" spans="2:19" s="60" customFormat="1" ht="24" x14ac:dyDescent="0.2">
      <c r="B1121" s="181"/>
      <c r="C1121" s="180" t="s">
        <v>1766</v>
      </c>
      <c r="D1121" s="214" t="s">
        <v>922</v>
      </c>
      <c r="E1121" s="215">
        <v>90146</v>
      </c>
      <c r="F1121" s="240" t="s">
        <v>1631</v>
      </c>
      <c r="G1121" s="293" t="s">
        <v>2258</v>
      </c>
      <c r="H1121" s="282">
        <v>24</v>
      </c>
      <c r="I1121" s="270"/>
      <c r="J1121" s="270"/>
      <c r="K1121" s="257">
        <f t="shared" si="380"/>
        <v>0</v>
      </c>
      <c r="L1121" s="257">
        <f t="shared" si="381"/>
        <v>0</v>
      </c>
      <c r="M1121" s="257">
        <f t="shared" si="382"/>
        <v>0</v>
      </c>
      <c r="N1121" s="257">
        <f t="shared" si="383"/>
        <v>0</v>
      </c>
      <c r="O1121" s="258"/>
      <c r="P1121" s="270" t="e">
        <f>IF(OR(E1121="",G1121=0),"",VLOOKUP(E1121,#REF!,10,0)*H1121)</f>
        <v>#REF!</v>
      </c>
      <c r="Q1121" s="61"/>
      <c r="R1121" s="63"/>
      <c r="S1121" s="61"/>
    </row>
    <row r="1122" spans="2:19" s="60" customFormat="1" ht="24" x14ac:dyDescent="0.2">
      <c r="B1122" s="181"/>
      <c r="C1122" s="180" t="s">
        <v>1766</v>
      </c>
      <c r="D1122" s="214" t="s">
        <v>923</v>
      </c>
      <c r="E1122" s="215">
        <v>90129</v>
      </c>
      <c r="F1122" s="232" t="s">
        <v>1455</v>
      </c>
      <c r="G1122" s="281" t="s">
        <v>2254</v>
      </c>
      <c r="H1122" s="282">
        <v>59</v>
      </c>
      <c r="I1122" s="270"/>
      <c r="J1122" s="270"/>
      <c r="K1122" s="257">
        <f t="shared" si="380"/>
        <v>0</v>
      </c>
      <c r="L1122" s="257">
        <f t="shared" si="381"/>
        <v>0</v>
      </c>
      <c r="M1122" s="257">
        <f t="shared" si="382"/>
        <v>0</v>
      </c>
      <c r="N1122" s="257">
        <f t="shared" si="383"/>
        <v>0</v>
      </c>
      <c r="O1122" s="258"/>
      <c r="P1122" s="270" t="e">
        <f>IF(OR(E1122="",G1122=0),"",VLOOKUP(E1122,#REF!,10,0)*H1122)</f>
        <v>#REF!</v>
      </c>
      <c r="Q1122" s="61"/>
      <c r="R1122" s="63"/>
      <c r="S1122" s="61"/>
    </row>
    <row r="1123" spans="2:19" s="60" customFormat="1" ht="12" x14ac:dyDescent="0.2">
      <c r="B1123" s="181"/>
      <c r="C1123" s="180" t="s">
        <v>1766</v>
      </c>
      <c r="D1123" s="214" t="s">
        <v>924</v>
      </c>
      <c r="E1123" s="215">
        <v>90064</v>
      </c>
      <c r="F1123" s="284" t="s">
        <v>1728</v>
      </c>
      <c r="G1123" s="285" t="s">
        <v>2258</v>
      </c>
      <c r="H1123" s="286">
        <v>1800</v>
      </c>
      <c r="I1123" s="270"/>
      <c r="J1123" s="270"/>
      <c r="K1123" s="257">
        <f t="shared" si="380"/>
        <v>0</v>
      </c>
      <c r="L1123" s="257">
        <f t="shared" si="381"/>
        <v>0</v>
      </c>
      <c r="M1123" s="257">
        <f t="shared" si="382"/>
        <v>0</v>
      </c>
      <c r="N1123" s="257">
        <f t="shared" si="383"/>
        <v>0</v>
      </c>
      <c r="O1123" s="258"/>
      <c r="P1123" s="270" t="e">
        <f>IF(OR(E1123="",G1123=0),"",VLOOKUP(E1123,#REF!,10,0)*H1123)</f>
        <v>#REF!</v>
      </c>
      <c r="Q1123" s="61"/>
      <c r="R1123" s="63"/>
      <c r="S1123" s="61"/>
    </row>
    <row r="1124" spans="2:19" s="60" customFormat="1" ht="24" x14ac:dyDescent="0.2">
      <c r="B1124" s="181"/>
      <c r="C1124" s="180" t="s">
        <v>1766</v>
      </c>
      <c r="D1124" s="214" t="s">
        <v>925</v>
      </c>
      <c r="E1124" s="215">
        <v>90366</v>
      </c>
      <c r="F1124" s="284" t="s">
        <v>1736</v>
      </c>
      <c r="G1124" s="285" t="s">
        <v>2294</v>
      </c>
      <c r="H1124" s="286">
        <v>156</v>
      </c>
      <c r="I1124" s="270"/>
      <c r="J1124" s="270"/>
      <c r="K1124" s="257">
        <f t="shared" si="380"/>
        <v>0</v>
      </c>
      <c r="L1124" s="257">
        <f t="shared" si="381"/>
        <v>0</v>
      </c>
      <c r="M1124" s="257">
        <f t="shared" si="382"/>
        <v>0</v>
      </c>
      <c r="N1124" s="257">
        <f t="shared" si="383"/>
        <v>0</v>
      </c>
      <c r="O1124" s="258"/>
      <c r="P1124" s="270" t="e">
        <f>IF(OR(E1124="",G1124=0),"",VLOOKUP(E1124,#REF!,10,0)*H1124)</f>
        <v>#REF!</v>
      </c>
      <c r="Q1124" s="61"/>
      <c r="R1124" s="63"/>
      <c r="S1124" s="61"/>
    </row>
    <row r="1125" spans="2:19" s="60" customFormat="1" ht="12" x14ac:dyDescent="0.2">
      <c r="B1125" s="181"/>
      <c r="C1125" s="180"/>
      <c r="D1125" s="214" t="s">
        <v>926</v>
      </c>
      <c r="E1125" s="215"/>
      <c r="F1125" s="247" t="s">
        <v>1429</v>
      </c>
      <c r="G1125" s="285"/>
      <c r="H1125" s="286"/>
      <c r="I1125" s="257"/>
      <c r="J1125" s="257"/>
      <c r="K1125" s="257"/>
      <c r="L1125" s="257"/>
      <c r="M1125" s="257"/>
      <c r="N1125" s="257"/>
      <c r="O1125" s="258"/>
      <c r="P1125" s="258"/>
      <c r="Q1125" s="61"/>
      <c r="R1125" s="63"/>
      <c r="S1125" s="61"/>
    </row>
    <row r="1126" spans="2:19" s="60" customFormat="1" ht="36" x14ac:dyDescent="0.2">
      <c r="B1126" s="181"/>
      <c r="C1126" s="180" t="s">
        <v>1766</v>
      </c>
      <c r="D1126" s="214" t="s">
        <v>927</v>
      </c>
      <c r="E1126" s="215">
        <v>90345</v>
      </c>
      <c r="F1126" s="284" t="s">
        <v>1413</v>
      </c>
      <c r="G1126" s="285" t="s">
        <v>2254</v>
      </c>
      <c r="H1126" s="286">
        <v>2</v>
      </c>
      <c r="I1126" s="270"/>
      <c r="J1126" s="270"/>
      <c r="K1126" s="257">
        <f>IF(H1126="","",I1126+J1126)</f>
        <v>0</v>
      </c>
      <c r="L1126" s="257">
        <f>IF(H1126="","",H1126*I1126)</f>
        <v>0</v>
      </c>
      <c r="M1126" s="257">
        <f>IF(H1126="","",H1126*J1126)</f>
        <v>0</v>
      </c>
      <c r="N1126" s="257">
        <f>IF(H1126="","",H1126*K1126)</f>
        <v>0</v>
      </c>
      <c r="O1126" s="258"/>
      <c r="P1126" s="270" t="e">
        <f>IF(OR(E1126="",G1126=0),"",VLOOKUP(E1126,#REF!,10,0)*H1126)</f>
        <v>#REF!</v>
      </c>
      <c r="Q1126" s="61"/>
      <c r="R1126" s="63"/>
      <c r="S1126" s="61"/>
    </row>
    <row r="1127" spans="2:19" s="60" customFormat="1" ht="12" x14ac:dyDescent="0.2">
      <c r="B1127" s="181"/>
      <c r="C1127" s="180" t="s">
        <v>1867</v>
      </c>
      <c r="D1127" s="214" t="s">
        <v>928</v>
      </c>
      <c r="E1127" s="215">
        <v>83369</v>
      </c>
      <c r="F1127" s="284" t="s">
        <v>1414</v>
      </c>
      <c r="G1127" s="285" t="s">
        <v>2254</v>
      </c>
      <c r="H1127" s="286">
        <v>2</v>
      </c>
      <c r="I1127" s="270"/>
      <c r="J1127" s="270"/>
      <c r="K1127" s="271">
        <f t="shared" ref="K1127:K1148" si="384">IF(H1127="","",I1127+J1127)</f>
        <v>0</v>
      </c>
      <c r="L1127" s="270">
        <f t="shared" ref="L1127:L1148" si="385">IF(H1127="","",H1127*I1127)</f>
        <v>0</v>
      </c>
      <c r="M1127" s="270">
        <f t="shared" ref="M1127:M1148" si="386">IF(H1127="","",H1127*J1127)</f>
        <v>0</v>
      </c>
      <c r="N1127" s="271">
        <f t="shared" ref="N1127:N1148" si="387">IF(H1127="","",H1127*K1127)</f>
        <v>0</v>
      </c>
      <c r="O1127" s="270"/>
      <c r="P1127" s="270" t="e">
        <f>IF(OR(E1127="",G1127=0),"",VLOOKUP(E1127,#REF!,7,0)*H1127)</f>
        <v>#REF!</v>
      </c>
      <c r="Q1127" s="61"/>
      <c r="R1127" s="63"/>
      <c r="S1127" s="61"/>
    </row>
    <row r="1128" spans="2:19" s="60" customFormat="1" ht="12" x14ac:dyDescent="0.2">
      <c r="B1128" s="181"/>
      <c r="C1128" s="180" t="s">
        <v>1766</v>
      </c>
      <c r="D1128" s="214" t="s">
        <v>929</v>
      </c>
      <c r="E1128" s="215">
        <v>90416</v>
      </c>
      <c r="F1128" s="284" t="s">
        <v>1430</v>
      </c>
      <c r="G1128" s="285" t="s">
        <v>2254</v>
      </c>
      <c r="H1128" s="286">
        <v>1</v>
      </c>
      <c r="I1128" s="270"/>
      <c r="J1128" s="270"/>
      <c r="K1128" s="257">
        <f t="shared" si="384"/>
        <v>0</v>
      </c>
      <c r="L1128" s="257">
        <f t="shared" si="385"/>
        <v>0</v>
      </c>
      <c r="M1128" s="257">
        <f t="shared" si="386"/>
        <v>0</v>
      </c>
      <c r="N1128" s="257">
        <f t="shared" si="387"/>
        <v>0</v>
      </c>
      <c r="O1128" s="258"/>
      <c r="P1128" s="270" t="e">
        <f>IF(OR(E1128="",G1128=0),"",VLOOKUP(E1128,#REF!,10,0)*H1128)</f>
        <v>#REF!</v>
      </c>
      <c r="Q1128" s="61"/>
      <c r="R1128" s="63"/>
      <c r="S1128" s="61"/>
    </row>
    <row r="1129" spans="2:19" s="60" customFormat="1" ht="12" x14ac:dyDescent="0.2">
      <c r="B1129" s="181"/>
      <c r="C1129" s="180" t="s">
        <v>1766</v>
      </c>
      <c r="D1129" s="214" t="s">
        <v>930</v>
      </c>
      <c r="E1129" s="215">
        <v>90417</v>
      </c>
      <c r="F1129" s="284" t="s">
        <v>1431</v>
      </c>
      <c r="G1129" s="285" t="s">
        <v>2254</v>
      </c>
      <c r="H1129" s="286">
        <v>1</v>
      </c>
      <c r="I1129" s="270"/>
      <c r="J1129" s="270"/>
      <c r="K1129" s="257">
        <f t="shared" si="384"/>
        <v>0</v>
      </c>
      <c r="L1129" s="257">
        <f t="shared" si="385"/>
        <v>0</v>
      </c>
      <c r="M1129" s="257">
        <f t="shared" si="386"/>
        <v>0</v>
      </c>
      <c r="N1129" s="257">
        <f t="shared" si="387"/>
        <v>0</v>
      </c>
      <c r="O1129" s="258"/>
      <c r="P1129" s="270" t="e">
        <f>IF(OR(E1129="",G1129=0),"",VLOOKUP(E1129,#REF!,10,0)*H1129)</f>
        <v>#REF!</v>
      </c>
      <c r="Q1129" s="61"/>
      <c r="R1129" s="63"/>
      <c r="S1129" s="61"/>
    </row>
    <row r="1130" spans="2:19" s="60" customFormat="1" ht="12" x14ac:dyDescent="0.2">
      <c r="B1130" s="181"/>
      <c r="C1130" s="180" t="s">
        <v>1766</v>
      </c>
      <c r="D1130" s="214" t="s">
        <v>931</v>
      </c>
      <c r="E1130" s="215">
        <v>90162</v>
      </c>
      <c r="F1130" s="252" t="s">
        <v>1415</v>
      </c>
      <c r="G1130" s="292" t="s">
        <v>2254</v>
      </c>
      <c r="H1130" s="291">
        <v>6</v>
      </c>
      <c r="I1130" s="270"/>
      <c r="J1130" s="270"/>
      <c r="K1130" s="257">
        <f t="shared" si="384"/>
        <v>0</v>
      </c>
      <c r="L1130" s="257">
        <f t="shared" si="385"/>
        <v>0</v>
      </c>
      <c r="M1130" s="257">
        <f t="shared" si="386"/>
        <v>0</v>
      </c>
      <c r="N1130" s="257">
        <f t="shared" si="387"/>
        <v>0</v>
      </c>
      <c r="O1130" s="258"/>
      <c r="P1130" s="270" t="e">
        <f>IF(OR(E1130="",G1130=0),"",VLOOKUP(E1130,#REF!,10,0)*H1130)</f>
        <v>#REF!</v>
      </c>
      <c r="Q1130" s="61"/>
      <c r="R1130" s="63"/>
      <c r="S1130" s="61"/>
    </row>
    <row r="1131" spans="2:19" s="60" customFormat="1" ht="12" x14ac:dyDescent="0.2">
      <c r="B1131" s="181"/>
      <c r="C1131" s="180" t="s">
        <v>1766</v>
      </c>
      <c r="D1131" s="214" t="s">
        <v>932</v>
      </c>
      <c r="E1131" s="215">
        <v>90373</v>
      </c>
      <c r="F1131" s="294" t="s">
        <v>1416</v>
      </c>
      <c r="G1131" s="292" t="s">
        <v>2254</v>
      </c>
      <c r="H1131" s="291">
        <v>4</v>
      </c>
      <c r="I1131" s="270"/>
      <c r="J1131" s="270"/>
      <c r="K1131" s="257">
        <f t="shared" si="384"/>
        <v>0</v>
      </c>
      <c r="L1131" s="257">
        <f t="shared" si="385"/>
        <v>0</v>
      </c>
      <c r="M1131" s="257">
        <f t="shared" si="386"/>
        <v>0</v>
      </c>
      <c r="N1131" s="257">
        <f t="shared" si="387"/>
        <v>0</v>
      </c>
      <c r="O1131" s="258"/>
      <c r="P1131" s="270" t="e">
        <f>IF(OR(E1131="",G1131=0),"",VLOOKUP(E1131,#REF!,10,0)*H1131)</f>
        <v>#REF!</v>
      </c>
      <c r="Q1131" s="61"/>
      <c r="R1131" s="63"/>
      <c r="S1131" s="61"/>
    </row>
    <row r="1132" spans="2:19" s="60" customFormat="1" ht="12" x14ac:dyDescent="0.2">
      <c r="B1132" s="181"/>
      <c r="C1132" s="180" t="s">
        <v>1766</v>
      </c>
      <c r="D1132" s="214" t="s">
        <v>933</v>
      </c>
      <c r="E1132" s="215">
        <v>90057</v>
      </c>
      <c r="F1132" s="252" t="s">
        <v>1417</v>
      </c>
      <c r="G1132" s="292" t="s">
        <v>2254</v>
      </c>
      <c r="H1132" s="291">
        <v>6</v>
      </c>
      <c r="I1132" s="270"/>
      <c r="J1132" s="270"/>
      <c r="K1132" s="257">
        <f t="shared" si="384"/>
        <v>0</v>
      </c>
      <c r="L1132" s="257">
        <f t="shared" si="385"/>
        <v>0</v>
      </c>
      <c r="M1132" s="257">
        <f t="shared" si="386"/>
        <v>0</v>
      </c>
      <c r="N1132" s="257">
        <f t="shared" si="387"/>
        <v>0</v>
      </c>
      <c r="O1132" s="258"/>
      <c r="P1132" s="270" t="e">
        <f>IF(OR(E1132="",G1132=0),"",VLOOKUP(E1132,#REF!,10,0)*H1132)</f>
        <v>#REF!</v>
      </c>
      <c r="Q1132" s="61"/>
      <c r="R1132" s="63"/>
      <c r="S1132" s="61"/>
    </row>
    <row r="1133" spans="2:19" s="60" customFormat="1" ht="12" x14ac:dyDescent="0.2">
      <c r="B1133" s="181"/>
      <c r="C1133" s="180" t="s">
        <v>1766</v>
      </c>
      <c r="D1133" s="214" t="s">
        <v>934</v>
      </c>
      <c r="E1133" s="215">
        <v>90322</v>
      </c>
      <c r="F1133" s="284" t="s">
        <v>1898</v>
      </c>
      <c r="G1133" s="285" t="s">
        <v>2254</v>
      </c>
      <c r="H1133" s="286">
        <v>19</v>
      </c>
      <c r="I1133" s="270"/>
      <c r="J1133" s="270"/>
      <c r="K1133" s="257">
        <f t="shared" si="384"/>
        <v>0</v>
      </c>
      <c r="L1133" s="257">
        <f t="shared" si="385"/>
        <v>0</v>
      </c>
      <c r="M1133" s="257">
        <f t="shared" si="386"/>
        <v>0</v>
      </c>
      <c r="N1133" s="257">
        <f t="shared" si="387"/>
        <v>0</v>
      </c>
      <c r="O1133" s="258"/>
      <c r="P1133" s="270" t="e">
        <f>IF(OR(E1133="",G1133=0),"",VLOOKUP(E1133,#REF!,10,0)*H1133)</f>
        <v>#REF!</v>
      </c>
      <c r="Q1133" s="61"/>
      <c r="R1133" s="63"/>
      <c r="S1133" s="61"/>
    </row>
    <row r="1134" spans="2:19" s="60" customFormat="1" ht="12" x14ac:dyDescent="0.2">
      <c r="B1134" s="181"/>
      <c r="C1134" s="180" t="s">
        <v>1766</v>
      </c>
      <c r="D1134" s="214" t="s">
        <v>935</v>
      </c>
      <c r="E1134" s="215">
        <v>90371</v>
      </c>
      <c r="F1134" s="252" t="s">
        <v>1418</v>
      </c>
      <c r="G1134" s="292" t="s">
        <v>2254</v>
      </c>
      <c r="H1134" s="291">
        <v>1</v>
      </c>
      <c r="I1134" s="270"/>
      <c r="J1134" s="270"/>
      <c r="K1134" s="257">
        <f t="shared" si="384"/>
        <v>0</v>
      </c>
      <c r="L1134" s="257">
        <f t="shared" si="385"/>
        <v>0</v>
      </c>
      <c r="M1134" s="257">
        <f t="shared" si="386"/>
        <v>0</v>
      </c>
      <c r="N1134" s="257">
        <f t="shared" si="387"/>
        <v>0</v>
      </c>
      <c r="O1134" s="258"/>
      <c r="P1134" s="270" t="e">
        <f>IF(OR(E1134="",G1134=0),"",VLOOKUP(E1134,#REF!,10,0)*H1134)</f>
        <v>#REF!</v>
      </c>
      <c r="Q1134" s="61"/>
      <c r="R1134" s="63"/>
      <c r="S1134" s="61"/>
    </row>
    <row r="1135" spans="2:19" s="60" customFormat="1" ht="12" x14ac:dyDescent="0.2">
      <c r="B1135" s="181"/>
      <c r="C1135" s="180" t="s">
        <v>1766</v>
      </c>
      <c r="D1135" s="214" t="s">
        <v>936</v>
      </c>
      <c r="E1135" s="215">
        <v>90314</v>
      </c>
      <c r="F1135" s="294" t="s">
        <v>1419</v>
      </c>
      <c r="G1135" s="292" t="s">
        <v>2254</v>
      </c>
      <c r="H1135" s="291">
        <v>10</v>
      </c>
      <c r="I1135" s="270"/>
      <c r="J1135" s="270"/>
      <c r="K1135" s="257">
        <f t="shared" si="384"/>
        <v>0</v>
      </c>
      <c r="L1135" s="257">
        <f t="shared" si="385"/>
        <v>0</v>
      </c>
      <c r="M1135" s="257">
        <f t="shared" si="386"/>
        <v>0</v>
      </c>
      <c r="N1135" s="257">
        <f t="shared" si="387"/>
        <v>0</v>
      </c>
      <c r="O1135" s="258"/>
      <c r="P1135" s="270" t="e">
        <f>IF(OR(E1135="",G1135=0),"",VLOOKUP(E1135,#REF!,10,0)*H1135)</f>
        <v>#REF!</v>
      </c>
      <c r="Q1135" s="61"/>
      <c r="R1135" s="63"/>
      <c r="S1135" s="61"/>
    </row>
    <row r="1136" spans="2:19" s="60" customFormat="1" ht="12" x14ac:dyDescent="0.2">
      <c r="B1136" s="181"/>
      <c r="C1136" s="180" t="s">
        <v>1766</v>
      </c>
      <c r="D1136" s="214" t="s">
        <v>937</v>
      </c>
      <c r="E1136" s="215">
        <v>90367</v>
      </c>
      <c r="F1136" s="294" t="s">
        <v>1420</v>
      </c>
      <c r="G1136" s="292" t="s">
        <v>2254</v>
      </c>
      <c r="H1136" s="291">
        <v>1</v>
      </c>
      <c r="I1136" s="270"/>
      <c r="J1136" s="270"/>
      <c r="K1136" s="257">
        <f t="shared" si="384"/>
        <v>0</v>
      </c>
      <c r="L1136" s="257">
        <f t="shared" si="385"/>
        <v>0</v>
      </c>
      <c r="M1136" s="257">
        <f t="shared" si="386"/>
        <v>0</v>
      </c>
      <c r="N1136" s="257">
        <f t="shared" si="387"/>
        <v>0</v>
      </c>
      <c r="O1136" s="258"/>
      <c r="P1136" s="270" t="e">
        <f>IF(OR(E1136="",G1136=0),"",VLOOKUP(E1136,#REF!,10,0)*H1136)</f>
        <v>#REF!</v>
      </c>
      <c r="Q1136" s="61"/>
      <c r="R1136" s="63"/>
      <c r="S1136" s="61"/>
    </row>
    <row r="1137" spans="2:19" s="60" customFormat="1" ht="12" x14ac:dyDescent="0.2">
      <c r="B1137" s="181"/>
      <c r="C1137" s="180" t="s">
        <v>1766</v>
      </c>
      <c r="D1137" s="214" t="s">
        <v>938</v>
      </c>
      <c r="E1137" s="215">
        <v>90313</v>
      </c>
      <c r="F1137" s="252" t="s">
        <v>1421</v>
      </c>
      <c r="G1137" s="292" t="s">
        <v>2254</v>
      </c>
      <c r="H1137" s="291">
        <v>2</v>
      </c>
      <c r="I1137" s="270"/>
      <c r="J1137" s="270"/>
      <c r="K1137" s="257">
        <f t="shared" si="384"/>
        <v>0</v>
      </c>
      <c r="L1137" s="257">
        <f t="shared" si="385"/>
        <v>0</v>
      </c>
      <c r="M1137" s="257">
        <f t="shared" si="386"/>
        <v>0</v>
      </c>
      <c r="N1137" s="257">
        <f t="shared" si="387"/>
        <v>0</v>
      </c>
      <c r="O1137" s="258"/>
      <c r="P1137" s="270" t="e">
        <f>IF(OR(E1137="",G1137=0),"",VLOOKUP(E1137,#REF!,10,0)*H1137)</f>
        <v>#REF!</v>
      </c>
      <c r="Q1137" s="61"/>
      <c r="R1137" s="63"/>
      <c r="S1137" s="61"/>
    </row>
    <row r="1138" spans="2:19" s="60" customFormat="1" ht="12" x14ac:dyDescent="0.2">
      <c r="B1138" s="181"/>
      <c r="C1138" s="180" t="s">
        <v>1766</v>
      </c>
      <c r="D1138" s="214" t="s">
        <v>939</v>
      </c>
      <c r="E1138" s="215">
        <v>90370</v>
      </c>
      <c r="F1138" s="246" t="s">
        <v>1422</v>
      </c>
      <c r="G1138" s="292" t="s">
        <v>2254</v>
      </c>
      <c r="H1138" s="291">
        <v>4</v>
      </c>
      <c r="I1138" s="270"/>
      <c r="J1138" s="270"/>
      <c r="K1138" s="257">
        <f t="shared" si="384"/>
        <v>0</v>
      </c>
      <c r="L1138" s="257">
        <f t="shared" si="385"/>
        <v>0</v>
      </c>
      <c r="M1138" s="257">
        <f t="shared" si="386"/>
        <v>0</v>
      </c>
      <c r="N1138" s="257">
        <f t="shared" si="387"/>
        <v>0</v>
      </c>
      <c r="O1138" s="258"/>
      <c r="P1138" s="270" t="e">
        <f>IF(OR(E1138="",G1138=0),"",VLOOKUP(E1138,#REF!,10,0)*H1138)</f>
        <v>#REF!</v>
      </c>
      <c r="Q1138" s="61"/>
      <c r="R1138" s="63"/>
      <c r="S1138" s="61"/>
    </row>
    <row r="1139" spans="2:19" s="60" customFormat="1" ht="12" x14ac:dyDescent="0.2">
      <c r="B1139" s="181"/>
      <c r="C1139" s="180" t="s">
        <v>1766</v>
      </c>
      <c r="D1139" s="214" t="s">
        <v>940</v>
      </c>
      <c r="E1139" s="215">
        <v>90363</v>
      </c>
      <c r="F1139" s="294" t="s">
        <v>1423</v>
      </c>
      <c r="G1139" s="292" t="s">
        <v>2254</v>
      </c>
      <c r="H1139" s="291">
        <v>4</v>
      </c>
      <c r="I1139" s="270"/>
      <c r="J1139" s="270"/>
      <c r="K1139" s="257">
        <f t="shared" si="384"/>
        <v>0</v>
      </c>
      <c r="L1139" s="257">
        <f t="shared" si="385"/>
        <v>0</v>
      </c>
      <c r="M1139" s="257">
        <f t="shared" si="386"/>
        <v>0</v>
      </c>
      <c r="N1139" s="257">
        <f t="shared" si="387"/>
        <v>0</v>
      </c>
      <c r="O1139" s="258"/>
      <c r="P1139" s="270" t="e">
        <f>IF(OR(E1139="",G1139=0),"",VLOOKUP(E1139,#REF!,10,0)*H1139)</f>
        <v>#REF!</v>
      </c>
      <c r="Q1139" s="61"/>
      <c r="R1139" s="63"/>
      <c r="S1139" s="61"/>
    </row>
    <row r="1140" spans="2:19" s="60" customFormat="1" ht="12" x14ac:dyDescent="0.2">
      <c r="B1140" s="181"/>
      <c r="C1140" s="180" t="s">
        <v>1766</v>
      </c>
      <c r="D1140" s="214" t="s">
        <v>941</v>
      </c>
      <c r="E1140" s="215">
        <v>90369</v>
      </c>
      <c r="F1140" s="294" t="s">
        <v>1424</v>
      </c>
      <c r="G1140" s="292" t="s">
        <v>2254</v>
      </c>
      <c r="H1140" s="291">
        <v>121</v>
      </c>
      <c r="I1140" s="270"/>
      <c r="J1140" s="270"/>
      <c r="K1140" s="257">
        <f t="shared" si="384"/>
        <v>0</v>
      </c>
      <c r="L1140" s="257">
        <f t="shared" si="385"/>
        <v>0</v>
      </c>
      <c r="M1140" s="257">
        <f t="shared" si="386"/>
        <v>0</v>
      </c>
      <c r="N1140" s="257">
        <f t="shared" si="387"/>
        <v>0</v>
      </c>
      <c r="O1140" s="258"/>
      <c r="P1140" s="270" t="e">
        <f>IF(OR(E1140="",G1140=0),"",VLOOKUP(E1140,#REF!,10,0)*H1140)</f>
        <v>#REF!</v>
      </c>
      <c r="Q1140" s="61"/>
      <c r="R1140" s="63"/>
      <c r="S1140" s="61"/>
    </row>
    <row r="1141" spans="2:19" s="60" customFormat="1" ht="12" x14ac:dyDescent="0.2">
      <c r="B1141" s="181"/>
      <c r="C1141" s="180" t="s">
        <v>1766</v>
      </c>
      <c r="D1141" s="214" t="s">
        <v>942</v>
      </c>
      <c r="E1141" s="215">
        <v>90368</v>
      </c>
      <c r="F1141" s="294" t="s">
        <v>1425</v>
      </c>
      <c r="G1141" s="292" t="s">
        <v>2254</v>
      </c>
      <c r="H1141" s="291">
        <v>145</v>
      </c>
      <c r="I1141" s="270"/>
      <c r="J1141" s="270"/>
      <c r="K1141" s="257">
        <f t="shared" si="384"/>
        <v>0</v>
      </c>
      <c r="L1141" s="257">
        <f t="shared" si="385"/>
        <v>0</v>
      </c>
      <c r="M1141" s="257">
        <f t="shared" si="386"/>
        <v>0</v>
      </c>
      <c r="N1141" s="257">
        <f t="shared" si="387"/>
        <v>0</v>
      </c>
      <c r="O1141" s="258"/>
      <c r="P1141" s="270" t="e">
        <f>IF(OR(E1141="",G1141=0),"",VLOOKUP(E1141,#REF!,10,0)*H1141)</f>
        <v>#REF!</v>
      </c>
      <c r="Q1141" s="61"/>
      <c r="R1141" s="63"/>
      <c r="S1141" s="61"/>
    </row>
    <row r="1142" spans="2:19" s="60" customFormat="1" ht="12" x14ac:dyDescent="0.2">
      <c r="B1142" s="181"/>
      <c r="C1142" s="180" t="s">
        <v>1766</v>
      </c>
      <c r="D1142" s="214" t="s">
        <v>943</v>
      </c>
      <c r="E1142" s="215">
        <v>90362</v>
      </c>
      <c r="F1142" s="294" t="s">
        <v>1426</v>
      </c>
      <c r="G1142" s="292" t="s">
        <v>2258</v>
      </c>
      <c r="H1142" s="291">
        <v>30</v>
      </c>
      <c r="I1142" s="270"/>
      <c r="J1142" s="270"/>
      <c r="K1142" s="257">
        <f t="shared" si="384"/>
        <v>0</v>
      </c>
      <c r="L1142" s="257">
        <f t="shared" si="385"/>
        <v>0</v>
      </c>
      <c r="M1142" s="257">
        <f t="shared" si="386"/>
        <v>0</v>
      </c>
      <c r="N1142" s="257">
        <f t="shared" si="387"/>
        <v>0</v>
      </c>
      <c r="O1142" s="258"/>
      <c r="P1142" s="270" t="e">
        <f>IF(OR(E1142="",G1142=0),"",VLOOKUP(E1142,#REF!,10,0)*H1142)</f>
        <v>#REF!</v>
      </c>
      <c r="Q1142" s="61"/>
      <c r="R1142" s="63"/>
      <c r="S1142" s="61"/>
    </row>
    <row r="1143" spans="2:19" s="60" customFormat="1" ht="12" x14ac:dyDescent="0.2">
      <c r="B1143" s="181"/>
      <c r="C1143" s="180" t="s">
        <v>1766</v>
      </c>
      <c r="D1143" s="214" t="s">
        <v>944</v>
      </c>
      <c r="E1143" s="215">
        <v>90541</v>
      </c>
      <c r="F1143" s="284" t="s">
        <v>1891</v>
      </c>
      <c r="G1143" s="285" t="s">
        <v>2254</v>
      </c>
      <c r="H1143" s="286">
        <v>5</v>
      </c>
      <c r="I1143" s="270"/>
      <c r="J1143" s="270"/>
      <c r="K1143" s="257">
        <f t="shared" si="384"/>
        <v>0</v>
      </c>
      <c r="L1143" s="257">
        <f t="shared" si="385"/>
        <v>0</v>
      </c>
      <c r="M1143" s="257">
        <f t="shared" si="386"/>
        <v>0</v>
      </c>
      <c r="N1143" s="257">
        <f t="shared" si="387"/>
        <v>0</v>
      </c>
      <c r="O1143" s="258"/>
      <c r="P1143" s="270" t="e">
        <f>IF(OR(E1143="",G1143=0),"",VLOOKUP(E1143,#REF!,10,0)*H1143)</f>
        <v>#REF!</v>
      </c>
      <c r="Q1143" s="61"/>
      <c r="R1143" s="63"/>
      <c r="S1143" s="61"/>
    </row>
    <row r="1144" spans="2:19" s="60" customFormat="1" ht="12" x14ac:dyDescent="0.2">
      <c r="B1144" s="181"/>
      <c r="C1144" s="180" t="s">
        <v>1766</v>
      </c>
      <c r="D1144" s="214" t="s">
        <v>945</v>
      </c>
      <c r="E1144" s="215">
        <v>90062</v>
      </c>
      <c r="F1144" s="284" t="s">
        <v>1734</v>
      </c>
      <c r="G1144" s="285" t="s">
        <v>2254</v>
      </c>
      <c r="H1144" s="286">
        <v>100</v>
      </c>
      <c r="I1144" s="270"/>
      <c r="J1144" s="270"/>
      <c r="K1144" s="257">
        <f t="shared" si="384"/>
        <v>0</v>
      </c>
      <c r="L1144" s="257">
        <f t="shared" si="385"/>
        <v>0</v>
      </c>
      <c r="M1144" s="257">
        <f t="shared" si="386"/>
        <v>0</v>
      </c>
      <c r="N1144" s="257">
        <f t="shared" si="387"/>
        <v>0</v>
      </c>
      <c r="O1144" s="258"/>
      <c r="P1144" s="270" t="e">
        <f>IF(OR(E1144="",G1144=0),"",VLOOKUP(E1144,#REF!,10,0)*H1144)</f>
        <v>#REF!</v>
      </c>
      <c r="Q1144" s="61"/>
      <c r="R1144" s="63"/>
      <c r="S1144" s="61"/>
    </row>
    <row r="1145" spans="2:19" s="60" customFormat="1" ht="12" x14ac:dyDescent="0.2">
      <c r="B1145" s="181"/>
      <c r="C1145" s="180" t="s">
        <v>1766</v>
      </c>
      <c r="D1145" s="214" t="s">
        <v>946</v>
      </c>
      <c r="E1145" s="215">
        <v>90138</v>
      </c>
      <c r="F1145" s="284" t="s">
        <v>2</v>
      </c>
      <c r="G1145" s="285" t="s">
        <v>2254</v>
      </c>
      <c r="H1145" s="286">
        <v>21</v>
      </c>
      <c r="I1145" s="270"/>
      <c r="J1145" s="270"/>
      <c r="K1145" s="257">
        <f t="shared" si="384"/>
        <v>0</v>
      </c>
      <c r="L1145" s="257">
        <f t="shared" si="385"/>
        <v>0</v>
      </c>
      <c r="M1145" s="257">
        <f t="shared" si="386"/>
        <v>0</v>
      </c>
      <c r="N1145" s="257">
        <f t="shared" si="387"/>
        <v>0</v>
      </c>
      <c r="O1145" s="258"/>
      <c r="P1145" s="270" t="e">
        <f>IF(OR(E1145="",G1145=0),"",VLOOKUP(E1145,#REF!,10,0)*H1145)</f>
        <v>#REF!</v>
      </c>
      <c r="Q1145" s="61"/>
      <c r="R1145" s="63"/>
      <c r="S1145" s="61"/>
    </row>
    <row r="1146" spans="2:19" s="60" customFormat="1" ht="12" x14ac:dyDescent="0.2">
      <c r="B1146" s="181"/>
      <c r="C1146" s="180" t="s">
        <v>1766</v>
      </c>
      <c r="D1146" s="214" t="s">
        <v>947</v>
      </c>
      <c r="E1146" s="215">
        <v>90062</v>
      </c>
      <c r="F1146" s="284" t="s">
        <v>3</v>
      </c>
      <c r="G1146" s="285" t="s">
        <v>2254</v>
      </c>
      <c r="H1146" s="286">
        <v>21</v>
      </c>
      <c r="I1146" s="270"/>
      <c r="J1146" s="270"/>
      <c r="K1146" s="257">
        <f t="shared" si="384"/>
        <v>0</v>
      </c>
      <c r="L1146" s="257">
        <f t="shared" si="385"/>
        <v>0</v>
      </c>
      <c r="M1146" s="257">
        <f t="shared" si="386"/>
        <v>0</v>
      </c>
      <c r="N1146" s="257">
        <f t="shared" si="387"/>
        <v>0</v>
      </c>
      <c r="O1146" s="258"/>
      <c r="P1146" s="270" t="e">
        <f>IF(OR(E1146="",G1146=0),"",VLOOKUP(E1146,#REF!,10,0)*H1146)</f>
        <v>#REF!</v>
      </c>
      <c r="Q1146" s="61"/>
      <c r="R1146" s="63"/>
      <c r="S1146" s="61"/>
    </row>
    <row r="1147" spans="2:19" s="60" customFormat="1" ht="24" x14ac:dyDescent="0.2">
      <c r="B1147" s="181"/>
      <c r="C1147" s="180" t="s">
        <v>1766</v>
      </c>
      <c r="D1147" s="214" t="s">
        <v>948</v>
      </c>
      <c r="E1147" s="215">
        <v>90138</v>
      </c>
      <c r="F1147" s="284" t="s">
        <v>1432</v>
      </c>
      <c r="G1147" s="285" t="s">
        <v>2254</v>
      </c>
      <c r="H1147" s="286">
        <v>3</v>
      </c>
      <c r="I1147" s="270"/>
      <c r="J1147" s="270"/>
      <c r="K1147" s="257">
        <f t="shared" si="384"/>
        <v>0</v>
      </c>
      <c r="L1147" s="257">
        <f t="shared" si="385"/>
        <v>0</v>
      </c>
      <c r="M1147" s="257">
        <f t="shared" si="386"/>
        <v>0</v>
      </c>
      <c r="N1147" s="257">
        <f t="shared" si="387"/>
        <v>0</v>
      </c>
      <c r="O1147" s="258"/>
      <c r="P1147" s="270" t="e">
        <f>IF(OR(E1147="",G1147=0),"",VLOOKUP(E1147,#REF!,10,0)*H1147)</f>
        <v>#REF!</v>
      </c>
      <c r="Q1147" s="61"/>
      <c r="R1147" s="63"/>
      <c r="S1147" s="61"/>
    </row>
    <row r="1148" spans="2:19" s="60" customFormat="1" ht="12" x14ac:dyDescent="0.2">
      <c r="B1148" s="181"/>
      <c r="C1148" s="180" t="s">
        <v>1766</v>
      </c>
      <c r="D1148" s="214" t="s">
        <v>949</v>
      </c>
      <c r="E1148" s="215">
        <v>90365</v>
      </c>
      <c r="F1148" s="284" t="s">
        <v>1312</v>
      </c>
      <c r="G1148" s="285" t="s">
        <v>2254</v>
      </c>
      <c r="H1148" s="286">
        <v>1</v>
      </c>
      <c r="I1148" s="270"/>
      <c r="J1148" s="270"/>
      <c r="K1148" s="257">
        <f t="shared" si="384"/>
        <v>0</v>
      </c>
      <c r="L1148" s="257">
        <f t="shared" si="385"/>
        <v>0</v>
      </c>
      <c r="M1148" s="257">
        <f t="shared" si="386"/>
        <v>0</v>
      </c>
      <c r="N1148" s="257">
        <f t="shared" si="387"/>
        <v>0</v>
      </c>
      <c r="O1148" s="258"/>
      <c r="P1148" s="270" t="e">
        <f>IF(OR(E1148="",G1148=0),"",VLOOKUP(E1148,#REF!,10,0)*H1148)</f>
        <v>#REF!</v>
      </c>
      <c r="Q1148" s="61"/>
      <c r="R1148" s="63"/>
      <c r="S1148" s="61"/>
    </row>
    <row r="1149" spans="2:19" s="60" customFormat="1" ht="24" x14ac:dyDescent="0.2">
      <c r="B1149" s="181"/>
      <c r="C1149" s="180" t="s">
        <v>1867</v>
      </c>
      <c r="D1149" s="214" t="s">
        <v>950</v>
      </c>
      <c r="E1149" s="215">
        <v>83387</v>
      </c>
      <c r="F1149" s="240" t="s">
        <v>1627</v>
      </c>
      <c r="G1149" s="285" t="s">
        <v>2254</v>
      </c>
      <c r="H1149" s="286">
        <v>24</v>
      </c>
      <c r="I1149" s="270"/>
      <c r="J1149" s="270"/>
      <c r="K1149" s="271">
        <f t="shared" ref="K1149:K1157" si="388">IF(H1149="","",I1149+J1149)</f>
        <v>0</v>
      </c>
      <c r="L1149" s="270">
        <f t="shared" ref="L1149:L1157" si="389">IF(H1149="","",H1149*I1149)</f>
        <v>0</v>
      </c>
      <c r="M1149" s="270">
        <f t="shared" ref="M1149:M1157" si="390">IF(H1149="","",H1149*J1149)</f>
        <v>0</v>
      </c>
      <c r="N1149" s="271">
        <f t="shared" ref="N1149:N1157" si="391">IF(H1149="","",H1149*K1149)</f>
        <v>0</v>
      </c>
      <c r="O1149" s="270"/>
      <c r="P1149" s="270" t="e">
        <f>IF(OR(E1149="",G1149=0),"",VLOOKUP(E1149,#REF!,7,0)*H1149)</f>
        <v>#REF!</v>
      </c>
      <c r="Q1149" s="61"/>
      <c r="R1149" s="63"/>
      <c r="S1149" s="61"/>
    </row>
    <row r="1150" spans="2:19" s="60" customFormat="1" ht="12" x14ac:dyDescent="0.2">
      <c r="B1150" s="181"/>
      <c r="C1150" s="180" t="s">
        <v>1867</v>
      </c>
      <c r="D1150" s="214" t="s">
        <v>951</v>
      </c>
      <c r="E1150" s="215">
        <v>83386</v>
      </c>
      <c r="F1150" s="284" t="s">
        <v>1268</v>
      </c>
      <c r="G1150" s="285" t="s">
        <v>2254</v>
      </c>
      <c r="H1150" s="286">
        <v>126</v>
      </c>
      <c r="I1150" s="270"/>
      <c r="J1150" s="270"/>
      <c r="K1150" s="271">
        <f t="shared" si="388"/>
        <v>0</v>
      </c>
      <c r="L1150" s="270">
        <f t="shared" si="389"/>
        <v>0</v>
      </c>
      <c r="M1150" s="270">
        <f t="shared" si="390"/>
        <v>0</v>
      </c>
      <c r="N1150" s="271">
        <f t="shared" si="391"/>
        <v>0</v>
      </c>
      <c r="O1150" s="270"/>
      <c r="P1150" s="270" t="e">
        <f>IF(OR(E1150="",G1150=0),"",VLOOKUP(E1150,#REF!,7,0)*H1150)</f>
        <v>#REF!</v>
      </c>
      <c r="Q1150" s="61"/>
      <c r="R1150" s="63"/>
      <c r="S1150" s="61"/>
    </row>
    <row r="1151" spans="2:19" s="60" customFormat="1" ht="24" x14ac:dyDescent="0.2">
      <c r="B1151" s="181"/>
      <c r="C1151" s="180" t="s">
        <v>1867</v>
      </c>
      <c r="D1151" s="214" t="s">
        <v>952</v>
      </c>
      <c r="E1151" s="215" t="s">
        <v>2279</v>
      </c>
      <c r="F1151" s="240" t="s">
        <v>1630</v>
      </c>
      <c r="G1151" s="285" t="s">
        <v>2258</v>
      </c>
      <c r="H1151" s="286">
        <v>600</v>
      </c>
      <c r="I1151" s="270"/>
      <c r="J1151" s="270"/>
      <c r="K1151" s="271">
        <f t="shared" si="388"/>
        <v>0</v>
      </c>
      <c r="L1151" s="270">
        <f t="shared" si="389"/>
        <v>0</v>
      </c>
      <c r="M1151" s="270">
        <f t="shared" si="390"/>
        <v>0</v>
      </c>
      <c r="N1151" s="271">
        <f t="shared" si="391"/>
        <v>0</v>
      </c>
      <c r="O1151" s="270"/>
      <c r="P1151" s="270" t="e">
        <f>IF(OR(E1151="",G1151=0),"",VLOOKUP(E1151,#REF!,7,0)*H1151)</f>
        <v>#REF!</v>
      </c>
      <c r="Q1151" s="61"/>
      <c r="R1151" s="63"/>
      <c r="S1151" s="61"/>
    </row>
    <row r="1152" spans="2:19" s="60" customFormat="1" ht="12" x14ac:dyDescent="0.2">
      <c r="B1152" s="181"/>
      <c r="C1152" s="180" t="s">
        <v>1766</v>
      </c>
      <c r="D1152" s="214" t="s">
        <v>953</v>
      </c>
      <c r="E1152" s="215">
        <v>90451</v>
      </c>
      <c r="F1152" s="284" t="s">
        <v>1428</v>
      </c>
      <c r="G1152" s="285" t="s">
        <v>2254</v>
      </c>
      <c r="H1152" s="286">
        <v>126</v>
      </c>
      <c r="I1152" s="270"/>
      <c r="J1152" s="270"/>
      <c r="K1152" s="257">
        <f t="shared" si="388"/>
        <v>0</v>
      </c>
      <c r="L1152" s="257">
        <f t="shared" si="389"/>
        <v>0</v>
      </c>
      <c r="M1152" s="257">
        <f t="shared" si="390"/>
        <v>0</v>
      </c>
      <c r="N1152" s="257">
        <f t="shared" si="391"/>
        <v>0</v>
      </c>
      <c r="O1152" s="258"/>
      <c r="P1152" s="270" t="e">
        <f>IF(OR(E1152="",G1152=0),"",VLOOKUP(E1152,#REF!,10,0)*H1152)</f>
        <v>#REF!</v>
      </c>
      <c r="Q1152" s="61"/>
      <c r="R1152" s="63"/>
      <c r="S1152" s="61"/>
    </row>
    <row r="1153" spans="2:19" s="60" customFormat="1" ht="12" x14ac:dyDescent="0.2">
      <c r="B1153" s="181"/>
      <c r="C1153" s="180" t="s">
        <v>1766</v>
      </c>
      <c r="D1153" s="214" t="s">
        <v>954</v>
      </c>
      <c r="E1153" s="215">
        <v>90409</v>
      </c>
      <c r="F1153" s="284" t="s">
        <v>5</v>
      </c>
      <c r="G1153" s="285" t="s">
        <v>2083</v>
      </c>
      <c r="H1153" s="286">
        <v>126</v>
      </c>
      <c r="I1153" s="270"/>
      <c r="J1153" s="270"/>
      <c r="K1153" s="257">
        <f t="shared" si="388"/>
        <v>0</v>
      </c>
      <c r="L1153" s="257">
        <f t="shared" si="389"/>
        <v>0</v>
      </c>
      <c r="M1153" s="257">
        <f t="shared" si="390"/>
        <v>0</v>
      </c>
      <c r="N1153" s="257">
        <f t="shared" si="391"/>
        <v>0</v>
      </c>
      <c r="O1153" s="258"/>
      <c r="P1153" s="270" t="e">
        <f>IF(OR(E1153="",G1153=0),"",VLOOKUP(E1153,#REF!,10,0)*H1153)</f>
        <v>#REF!</v>
      </c>
      <c r="Q1153" s="61"/>
      <c r="R1153" s="63"/>
      <c r="S1153" s="61"/>
    </row>
    <row r="1154" spans="2:19" s="60" customFormat="1" ht="24" x14ac:dyDescent="0.2">
      <c r="B1154" s="181"/>
      <c r="C1154" s="180" t="s">
        <v>1766</v>
      </c>
      <c r="D1154" s="214" t="s">
        <v>955</v>
      </c>
      <c r="E1154" s="215">
        <v>90146</v>
      </c>
      <c r="F1154" s="240" t="s">
        <v>1631</v>
      </c>
      <c r="G1154" s="293" t="s">
        <v>2258</v>
      </c>
      <c r="H1154" s="282">
        <v>114</v>
      </c>
      <c r="I1154" s="270"/>
      <c r="J1154" s="270"/>
      <c r="K1154" s="257">
        <f t="shared" si="388"/>
        <v>0</v>
      </c>
      <c r="L1154" s="257">
        <f t="shared" si="389"/>
        <v>0</v>
      </c>
      <c r="M1154" s="257">
        <f t="shared" si="390"/>
        <v>0</v>
      </c>
      <c r="N1154" s="257">
        <f t="shared" si="391"/>
        <v>0</v>
      </c>
      <c r="O1154" s="258"/>
      <c r="P1154" s="270" t="e">
        <f>IF(OR(E1154="",G1154=0),"",VLOOKUP(E1154,#REF!,10,0)*H1154)</f>
        <v>#REF!</v>
      </c>
      <c r="Q1154" s="61"/>
      <c r="R1154" s="63"/>
      <c r="S1154" s="61"/>
    </row>
    <row r="1155" spans="2:19" s="60" customFormat="1" ht="24" x14ac:dyDescent="0.2">
      <c r="B1155" s="181"/>
      <c r="C1155" s="180" t="s">
        <v>1766</v>
      </c>
      <c r="D1155" s="214" t="s">
        <v>956</v>
      </c>
      <c r="E1155" s="215">
        <v>90129</v>
      </c>
      <c r="F1155" s="232" t="s">
        <v>1455</v>
      </c>
      <c r="G1155" s="281" t="s">
        <v>2254</v>
      </c>
      <c r="H1155" s="282">
        <v>57</v>
      </c>
      <c r="I1155" s="270"/>
      <c r="J1155" s="270"/>
      <c r="K1155" s="257">
        <f t="shared" si="388"/>
        <v>0</v>
      </c>
      <c r="L1155" s="257">
        <f t="shared" si="389"/>
        <v>0</v>
      </c>
      <c r="M1155" s="257">
        <f t="shared" si="390"/>
        <v>0</v>
      </c>
      <c r="N1155" s="257">
        <f t="shared" si="391"/>
        <v>0</v>
      </c>
      <c r="O1155" s="258"/>
      <c r="P1155" s="270" t="e">
        <f>IF(OR(E1155="",G1155=0),"",VLOOKUP(E1155,#REF!,10,0)*H1155)</f>
        <v>#REF!</v>
      </c>
      <c r="Q1155" s="61"/>
      <c r="R1155" s="63"/>
      <c r="S1155" s="61"/>
    </row>
    <row r="1156" spans="2:19" s="60" customFormat="1" ht="12" x14ac:dyDescent="0.2">
      <c r="B1156" s="181"/>
      <c r="C1156" s="180" t="s">
        <v>1766</v>
      </c>
      <c r="D1156" s="214" t="s">
        <v>957</v>
      </c>
      <c r="E1156" s="215">
        <v>90064</v>
      </c>
      <c r="F1156" s="284" t="s">
        <v>1728</v>
      </c>
      <c r="G1156" s="285" t="s">
        <v>2258</v>
      </c>
      <c r="H1156" s="286">
        <v>2600</v>
      </c>
      <c r="I1156" s="270"/>
      <c r="J1156" s="270"/>
      <c r="K1156" s="257">
        <f t="shared" si="388"/>
        <v>0</v>
      </c>
      <c r="L1156" s="257">
        <f t="shared" si="389"/>
        <v>0</v>
      </c>
      <c r="M1156" s="257">
        <f t="shared" si="390"/>
        <v>0</v>
      </c>
      <c r="N1156" s="257">
        <f t="shared" si="391"/>
        <v>0</v>
      </c>
      <c r="O1156" s="258"/>
      <c r="P1156" s="270" t="e">
        <f>IF(OR(E1156="",G1156=0),"",VLOOKUP(E1156,#REF!,10,0)*H1156)</f>
        <v>#REF!</v>
      </c>
      <c r="Q1156" s="61"/>
      <c r="R1156" s="63"/>
      <c r="S1156" s="61"/>
    </row>
    <row r="1157" spans="2:19" s="60" customFormat="1" ht="24" x14ac:dyDescent="0.2">
      <c r="B1157" s="181"/>
      <c r="C1157" s="180" t="s">
        <v>1766</v>
      </c>
      <c r="D1157" s="214" t="s">
        <v>958</v>
      </c>
      <c r="E1157" s="215">
        <v>90366</v>
      </c>
      <c r="F1157" s="284" t="s">
        <v>1736</v>
      </c>
      <c r="G1157" s="285" t="s">
        <v>2294</v>
      </c>
      <c r="H1157" s="286">
        <v>252</v>
      </c>
      <c r="I1157" s="270"/>
      <c r="J1157" s="270"/>
      <c r="K1157" s="257">
        <f t="shared" si="388"/>
        <v>0</v>
      </c>
      <c r="L1157" s="257">
        <f t="shared" si="389"/>
        <v>0</v>
      </c>
      <c r="M1157" s="257">
        <f t="shared" si="390"/>
        <v>0</v>
      </c>
      <c r="N1157" s="257">
        <f t="shared" si="391"/>
        <v>0</v>
      </c>
      <c r="O1157" s="258"/>
      <c r="P1157" s="270" t="e">
        <f>IF(OR(E1157="",G1157=0),"",VLOOKUP(E1157,#REF!,10,0)*H1157)</f>
        <v>#REF!</v>
      </c>
      <c r="Q1157" s="61"/>
      <c r="R1157" s="63"/>
      <c r="S1157" s="61"/>
    </row>
    <row r="1158" spans="2:19" s="60" customFormat="1" ht="12" x14ac:dyDescent="0.2">
      <c r="B1158" s="181"/>
      <c r="C1158" s="180"/>
      <c r="D1158" s="214" t="s">
        <v>959</v>
      </c>
      <c r="E1158" s="215"/>
      <c r="F1158" s="247" t="s">
        <v>1433</v>
      </c>
      <c r="G1158" s="305"/>
      <c r="H1158" s="286"/>
      <c r="I1158" s="257"/>
      <c r="J1158" s="257"/>
      <c r="K1158" s="257"/>
      <c r="L1158" s="257"/>
      <c r="M1158" s="257"/>
      <c r="N1158" s="257"/>
      <c r="O1158" s="258"/>
      <c r="P1158" s="258"/>
      <c r="Q1158" s="61"/>
      <c r="R1158" s="63"/>
      <c r="S1158" s="61"/>
    </row>
    <row r="1159" spans="2:19" s="60" customFormat="1" ht="12" x14ac:dyDescent="0.2">
      <c r="B1159" s="181"/>
      <c r="C1159" s="180" t="s">
        <v>1766</v>
      </c>
      <c r="D1159" s="214" t="s">
        <v>960</v>
      </c>
      <c r="E1159" s="215">
        <v>90311</v>
      </c>
      <c r="F1159" s="284" t="s">
        <v>1668</v>
      </c>
      <c r="G1159" s="285" t="s">
        <v>2254</v>
      </c>
      <c r="H1159" s="286">
        <v>37</v>
      </c>
      <c r="I1159" s="270"/>
      <c r="J1159" s="270"/>
      <c r="K1159" s="257">
        <f>IF(H1159="","",I1159+J1159)</f>
        <v>0</v>
      </c>
      <c r="L1159" s="257">
        <f>IF(H1159="","",H1159*I1159)</f>
        <v>0</v>
      </c>
      <c r="M1159" s="257">
        <f>IF(H1159="","",H1159*J1159)</f>
        <v>0</v>
      </c>
      <c r="N1159" s="257">
        <f>IF(H1159="","",H1159*K1159)</f>
        <v>0</v>
      </c>
      <c r="O1159" s="258"/>
      <c r="P1159" s="270" t="e">
        <f>IF(OR(E1159="",G1159=0),"",VLOOKUP(E1159,#REF!,10,0)*H1159)</f>
        <v>#REF!</v>
      </c>
      <c r="Q1159" s="61"/>
      <c r="R1159" s="63"/>
      <c r="S1159" s="61"/>
    </row>
    <row r="1160" spans="2:19" s="60" customFormat="1" ht="12" x14ac:dyDescent="0.2">
      <c r="B1160" s="181"/>
      <c r="C1160" s="180" t="s">
        <v>1766</v>
      </c>
      <c r="D1160" s="214" t="s">
        <v>961</v>
      </c>
      <c r="E1160" s="215">
        <v>90301</v>
      </c>
      <c r="F1160" s="284" t="s">
        <v>1900</v>
      </c>
      <c r="G1160" s="285" t="s">
        <v>2254</v>
      </c>
      <c r="H1160" s="286">
        <v>74</v>
      </c>
      <c r="I1160" s="270"/>
      <c r="J1160" s="270"/>
      <c r="K1160" s="257">
        <f>IF(H1160="","",I1160+J1160)</f>
        <v>0</v>
      </c>
      <c r="L1160" s="257">
        <f>IF(H1160="","",H1160*I1160)</f>
        <v>0</v>
      </c>
      <c r="M1160" s="257">
        <f>IF(H1160="","",H1160*J1160)</f>
        <v>0</v>
      </c>
      <c r="N1160" s="257">
        <f>IF(H1160="","",H1160*K1160)</f>
        <v>0</v>
      </c>
      <c r="O1160" s="258"/>
      <c r="P1160" s="270" t="e">
        <f>IF(OR(E1160="",G1160=0),"",VLOOKUP(E1160,#REF!,10,0)*H1160)</f>
        <v>#REF!</v>
      </c>
      <c r="Q1160" s="61"/>
      <c r="R1160" s="63"/>
      <c r="S1160" s="61"/>
    </row>
    <row r="1161" spans="2:19" s="60" customFormat="1" ht="24" x14ac:dyDescent="0.2">
      <c r="B1161" s="181"/>
      <c r="C1161" s="180" t="s">
        <v>1766</v>
      </c>
      <c r="D1161" s="214" t="s">
        <v>962</v>
      </c>
      <c r="E1161" s="215">
        <v>90036</v>
      </c>
      <c r="F1161" s="232" t="s">
        <v>1732</v>
      </c>
      <c r="G1161" s="281" t="s">
        <v>2254</v>
      </c>
      <c r="H1161" s="282">
        <v>60</v>
      </c>
      <c r="I1161" s="270"/>
      <c r="J1161" s="270"/>
      <c r="K1161" s="257">
        <f>IF(H1161="","",I1161+J1161)</f>
        <v>0</v>
      </c>
      <c r="L1161" s="257">
        <f>IF(H1161="","",H1161*I1161)</f>
        <v>0</v>
      </c>
      <c r="M1161" s="257">
        <f>IF(H1161="","",H1161*J1161)</f>
        <v>0</v>
      </c>
      <c r="N1161" s="257">
        <f>IF(H1161="","",H1161*K1161)</f>
        <v>0</v>
      </c>
      <c r="O1161" s="258"/>
      <c r="P1161" s="270" t="e">
        <f>IF(OR(E1161="",G1161=0),"",VLOOKUP(E1161,#REF!,10,0)*H1161)</f>
        <v>#REF!</v>
      </c>
      <c r="Q1161" s="61"/>
      <c r="R1161" s="63"/>
      <c r="S1161" s="61"/>
    </row>
    <row r="1162" spans="2:19" s="60" customFormat="1" ht="12" x14ac:dyDescent="0.2">
      <c r="B1162" s="181"/>
      <c r="C1162" s="180" t="s">
        <v>1766</v>
      </c>
      <c r="D1162" s="214" t="s">
        <v>963</v>
      </c>
      <c r="E1162" s="215">
        <v>90364</v>
      </c>
      <c r="F1162" s="284" t="s">
        <v>1434</v>
      </c>
      <c r="G1162" s="285" t="s">
        <v>2258</v>
      </c>
      <c r="H1162" s="286">
        <v>1500</v>
      </c>
      <c r="I1162" s="270"/>
      <c r="J1162" s="270"/>
      <c r="K1162" s="257">
        <f>IF(H1162="","",I1162+J1162)</f>
        <v>0</v>
      </c>
      <c r="L1162" s="257">
        <f>IF(H1162="","",H1162*I1162)</f>
        <v>0</v>
      </c>
      <c r="M1162" s="257">
        <f>IF(H1162="","",H1162*J1162)</f>
        <v>0</v>
      </c>
      <c r="N1162" s="257">
        <f>IF(H1162="","",H1162*K1162)</f>
        <v>0</v>
      </c>
      <c r="O1162" s="258"/>
      <c r="P1162" s="270" t="e">
        <f>IF(OR(E1162="",G1162=0),"",VLOOKUP(E1162,#REF!,10,0)*H1162)</f>
        <v>#REF!</v>
      </c>
      <c r="Q1162" s="61"/>
      <c r="R1162" s="63"/>
      <c r="S1162" s="61"/>
    </row>
    <row r="1163" spans="2:19" s="60" customFormat="1" ht="12" x14ac:dyDescent="0.2">
      <c r="B1163" s="181"/>
      <c r="C1163" s="180" t="s">
        <v>1867</v>
      </c>
      <c r="D1163" s="214" t="s">
        <v>964</v>
      </c>
      <c r="E1163" s="215">
        <v>72935</v>
      </c>
      <c r="F1163" s="284" t="s">
        <v>1435</v>
      </c>
      <c r="G1163" s="285" t="s">
        <v>2258</v>
      </c>
      <c r="H1163" s="286">
        <v>200</v>
      </c>
      <c r="I1163" s="270"/>
      <c r="J1163" s="270"/>
      <c r="K1163" s="271">
        <f t="shared" ref="K1163:K1168" si="392">IF(H1163="","",I1163+J1163)</f>
        <v>0</v>
      </c>
      <c r="L1163" s="270">
        <f t="shared" ref="L1163:L1168" si="393">IF(H1163="","",H1163*I1163)</f>
        <v>0</v>
      </c>
      <c r="M1163" s="270">
        <f t="shared" ref="M1163:M1168" si="394">IF(H1163="","",H1163*J1163)</f>
        <v>0</v>
      </c>
      <c r="N1163" s="271">
        <f t="shared" ref="N1163:N1168" si="395">IF(H1163="","",H1163*K1163)</f>
        <v>0</v>
      </c>
      <c r="O1163" s="270"/>
      <c r="P1163" s="270" t="e">
        <f>IF(OR(E1163="",G1163=0),"",VLOOKUP(E1163,#REF!,7,0)*H1163)</f>
        <v>#REF!</v>
      </c>
      <c r="Q1163" s="61"/>
      <c r="R1163" s="63"/>
      <c r="S1163" s="61"/>
    </row>
    <row r="1164" spans="2:19" s="60" customFormat="1" ht="12" x14ac:dyDescent="0.2">
      <c r="B1164" s="181"/>
      <c r="C1164" s="180" t="s">
        <v>1766</v>
      </c>
      <c r="D1164" s="214" t="s">
        <v>965</v>
      </c>
      <c r="E1164" s="215">
        <v>90451</v>
      </c>
      <c r="F1164" s="284" t="s">
        <v>1428</v>
      </c>
      <c r="G1164" s="285" t="s">
        <v>2083</v>
      </c>
      <c r="H1164" s="286">
        <v>74</v>
      </c>
      <c r="I1164" s="270"/>
      <c r="J1164" s="270"/>
      <c r="K1164" s="257">
        <f t="shared" si="392"/>
        <v>0</v>
      </c>
      <c r="L1164" s="257">
        <f t="shared" si="393"/>
        <v>0</v>
      </c>
      <c r="M1164" s="257">
        <f t="shared" si="394"/>
        <v>0</v>
      </c>
      <c r="N1164" s="257">
        <f t="shared" si="395"/>
        <v>0</v>
      </c>
      <c r="O1164" s="258"/>
      <c r="P1164" s="270" t="e">
        <f>IF(OR(E1164="",G1164=0),"",VLOOKUP(E1164,#REF!,10,0)*H1164)</f>
        <v>#REF!</v>
      </c>
      <c r="Q1164" s="61"/>
      <c r="R1164" s="63"/>
      <c r="S1164" s="61"/>
    </row>
    <row r="1165" spans="2:19" s="60" customFormat="1" ht="12" x14ac:dyDescent="0.2">
      <c r="B1165" s="181"/>
      <c r="C1165" s="180" t="s">
        <v>1766</v>
      </c>
      <c r="D1165" s="214" t="s">
        <v>966</v>
      </c>
      <c r="E1165" s="215">
        <v>90409</v>
      </c>
      <c r="F1165" s="284" t="s">
        <v>5</v>
      </c>
      <c r="G1165" s="285" t="s">
        <v>2083</v>
      </c>
      <c r="H1165" s="286">
        <v>74</v>
      </c>
      <c r="I1165" s="270"/>
      <c r="J1165" s="270"/>
      <c r="K1165" s="257">
        <f t="shared" si="392"/>
        <v>0</v>
      </c>
      <c r="L1165" s="257">
        <f t="shared" si="393"/>
        <v>0</v>
      </c>
      <c r="M1165" s="257">
        <f t="shared" si="394"/>
        <v>0</v>
      </c>
      <c r="N1165" s="257">
        <f t="shared" si="395"/>
        <v>0</v>
      </c>
      <c r="O1165" s="258"/>
      <c r="P1165" s="270" t="e">
        <f>IF(OR(E1165="",G1165=0),"",VLOOKUP(E1165,#REF!,10,0)*H1165)</f>
        <v>#REF!</v>
      </c>
      <c r="Q1165" s="61"/>
      <c r="R1165" s="63"/>
      <c r="S1165" s="61"/>
    </row>
    <row r="1166" spans="2:19" s="60" customFormat="1" ht="12" x14ac:dyDescent="0.2">
      <c r="B1166" s="181"/>
      <c r="C1166" s="180" t="s">
        <v>1766</v>
      </c>
      <c r="D1166" s="214" t="s">
        <v>967</v>
      </c>
      <c r="E1166" s="215">
        <v>90423</v>
      </c>
      <c r="F1166" s="280" t="s">
        <v>7</v>
      </c>
      <c r="G1166" s="285" t="s">
        <v>2258</v>
      </c>
      <c r="H1166" s="286">
        <v>50</v>
      </c>
      <c r="I1166" s="270"/>
      <c r="J1166" s="270"/>
      <c r="K1166" s="257">
        <f t="shared" si="392"/>
        <v>0</v>
      </c>
      <c r="L1166" s="257">
        <f t="shared" si="393"/>
        <v>0</v>
      </c>
      <c r="M1166" s="257">
        <f t="shared" si="394"/>
        <v>0</v>
      </c>
      <c r="N1166" s="257">
        <f t="shared" si="395"/>
        <v>0</v>
      </c>
      <c r="O1166" s="258"/>
      <c r="P1166" s="270" t="e">
        <f>IF(OR(E1166="",G1166=0),"",VLOOKUP(E1166,#REF!,10,0)*H1166)</f>
        <v>#REF!</v>
      </c>
      <c r="Q1166" s="61"/>
      <c r="R1166" s="63"/>
      <c r="S1166" s="61"/>
    </row>
    <row r="1167" spans="2:19" s="60" customFormat="1" ht="12" x14ac:dyDescent="0.2">
      <c r="B1167" s="181"/>
      <c r="C1167" s="180" t="s">
        <v>1766</v>
      </c>
      <c r="D1167" s="214" t="s">
        <v>968</v>
      </c>
      <c r="E1167" s="215">
        <v>90452</v>
      </c>
      <c r="F1167" s="280" t="s">
        <v>10</v>
      </c>
      <c r="G1167" s="285" t="s">
        <v>2083</v>
      </c>
      <c r="H1167" s="286">
        <v>10</v>
      </c>
      <c r="I1167" s="270"/>
      <c r="J1167" s="270"/>
      <c r="K1167" s="257">
        <f t="shared" si="392"/>
        <v>0</v>
      </c>
      <c r="L1167" s="257">
        <f t="shared" si="393"/>
        <v>0</v>
      </c>
      <c r="M1167" s="257">
        <f t="shared" si="394"/>
        <v>0</v>
      </c>
      <c r="N1167" s="257">
        <f t="shared" si="395"/>
        <v>0</v>
      </c>
      <c r="O1167" s="258"/>
      <c r="P1167" s="270" t="e">
        <f>IF(OR(E1167="",G1167=0),"",VLOOKUP(E1167,#REF!,10,0)*H1167)</f>
        <v>#REF!</v>
      </c>
      <c r="Q1167" s="61"/>
      <c r="R1167" s="63"/>
      <c r="S1167" s="61"/>
    </row>
    <row r="1168" spans="2:19" s="60" customFormat="1" ht="12" x14ac:dyDescent="0.2">
      <c r="B1168" s="181"/>
      <c r="C1168" s="180" t="s">
        <v>1766</v>
      </c>
      <c r="D1168" s="214" t="s">
        <v>969</v>
      </c>
      <c r="E1168" s="215">
        <v>90408</v>
      </c>
      <c r="F1168" s="284" t="s">
        <v>1318</v>
      </c>
      <c r="G1168" s="285" t="s">
        <v>2083</v>
      </c>
      <c r="H1168" s="286">
        <v>10</v>
      </c>
      <c r="I1168" s="270"/>
      <c r="J1168" s="270"/>
      <c r="K1168" s="257">
        <f t="shared" si="392"/>
        <v>0</v>
      </c>
      <c r="L1168" s="257">
        <f t="shared" si="393"/>
        <v>0</v>
      </c>
      <c r="M1168" s="257">
        <f t="shared" si="394"/>
        <v>0</v>
      </c>
      <c r="N1168" s="257">
        <f t="shared" si="395"/>
        <v>0</v>
      </c>
      <c r="O1168" s="258"/>
      <c r="P1168" s="270" t="e">
        <f>IF(OR(E1168="",G1168=0),"",VLOOKUP(E1168,#REF!,10,0)*H1168)</f>
        <v>#REF!</v>
      </c>
      <c r="Q1168" s="61"/>
      <c r="R1168" s="63"/>
      <c r="S1168" s="61"/>
    </row>
    <row r="1169" spans="2:19" s="60" customFormat="1" ht="12" x14ac:dyDescent="0.2">
      <c r="B1169" s="181"/>
      <c r="C1169" s="180"/>
      <c r="D1169" s="214" t="s">
        <v>970</v>
      </c>
      <c r="E1169" s="215"/>
      <c r="F1169" s="247" t="s">
        <v>1436</v>
      </c>
      <c r="G1169" s="305"/>
      <c r="H1169" s="286"/>
      <c r="I1169" s="257"/>
      <c r="J1169" s="257"/>
      <c r="K1169" s="257"/>
      <c r="L1169" s="257"/>
      <c r="M1169" s="257"/>
      <c r="N1169" s="257"/>
      <c r="O1169" s="258"/>
      <c r="P1169" s="258"/>
      <c r="Q1169" s="61"/>
      <c r="R1169" s="63"/>
      <c r="S1169" s="61"/>
    </row>
    <row r="1170" spans="2:19" s="60" customFormat="1" ht="24" x14ac:dyDescent="0.2">
      <c r="B1170" s="181"/>
      <c r="C1170" s="180" t="s">
        <v>1766</v>
      </c>
      <c r="D1170" s="214" t="s">
        <v>1110</v>
      </c>
      <c r="E1170" s="215">
        <v>90372</v>
      </c>
      <c r="F1170" s="284" t="s">
        <v>1437</v>
      </c>
      <c r="G1170" s="285" t="s">
        <v>2254</v>
      </c>
      <c r="H1170" s="286">
        <v>1</v>
      </c>
      <c r="I1170" s="270"/>
      <c r="J1170" s="270"/>
      <c r="K1170" s="257">
        <f t="shared" ref="K1170:K1177" si="396">IF(H1170="","",I1170+J1170)</f>
        <v>0</v>
      </c>
      <c r="L1170" s="257">
        <f t="shared" ref="L1170:L1177" si="397">IF(H1170="","",H1170*I1170)</f>
        <v>0</v>
      </c>
      <c r="M1170" s="257">
        <f t="shared" ref="M1170:M1177" si="398">IF(H1170="","",H1170*J1170)</f>
        <v>0</v>
      </c>
      <c r="N1170" s="257">
        <f t="shared" ref="N1170:N1177" si="399">IF(H1170="","",H1170*K1170)</f>
        <v>0</v>
      </c>
      <c r="O1170" s="258"/>
      <c r="P1170" s="270" t="e">
        <f>IF(OR(E1170="",G1170=0),"",VLOOKUP(E1170,#REF!,10,0)*H1170)</f>
        <v>#REF!</v>
      </c>
      <c r="Q1170" s="61"/>
      <c r="R1170" s="63"/>
      <c r="S1170" s="61"/>
    </row>
    <row r="1171" spans="2:19" s="60" customFormat="1" ht="24" x14ac:dyDescent="0.2">
      <c r="B1171" s="181"/>
      <c r="C1171" s="180" t="s">
        <v>1766</v>
      </c>
      <c r="D1171" s="214" t="s">
        <v>971</v>
      </c>
      <c r="E1171" s="215">
        <v>90320</v>
      </c>
      <c r="F1171" s="284" t="s">
        <v>1899</v>
      </c>
      <c r="G1171" s="285" t="s">
        <v>2254</v>
      </c>
      <c r="H1171" s="286">
        <v>4</v>
      </c>
      <c r="I1171" s="270"/>
      <c r="J1171" s="270"/>
      <c r="K1171" s="257">
        <f t="shared" si="396"/>
        <v>0</v>
      </c>
      <c r="L1171" s="257">
        <f t="shared" si="397"/>
        <v>0</v>
      </c>
      <c r="M1171" s="257">
        <f t="shared" si="398"/>
        <v>0</v>
      </c>
      <c r="N1171" s="257">
        <f t="shared" si="399"/>
        <v>0</v>
      </c>
      <c r="O1171" s="258"/>
      <c r="P1171" s="270" t="e">
        <f>IF(OR(E1171="",G1171=0),"",VLOOKUP(E1171,#REF!,10,0)*H1171)</f>
        <v>#REF!</v>
      </c>
      <c r="Q1171" s="61"/>
      <c r="R1171" s="63"/>
      <c r="S1171" s="61"/>
    </row>
    <row r="1172" spans="2:19" s="60" customFormat="1" ht="12" x14ac:dyDescent="0.2">
      <c r="B1172" s="181"/>
      <c r="C1172" s="180" t="s">
        <v>1766</v>
      </c>
      <c r="D1172" s="214" t="s">
        <v>972</v>
      </c>
      <c r="E1172" s="215">
        <v>90311</v>
      </c>
      <c r="F1172" s="284" t="s">
        <v>1668</v>
      </c>
      <c r="G1172" s="285" t="s">
        <v>2254</v>
      </c>
      <c r="H1172" s="286">
        <v>15</v>
      </c>
      <c r="I1172" s="270"/>
      <c r="J1172" s="270"/>
      <c r="K1172" s="257">
        <f t="shared" si="396"/>
        <v>0</v>
      </c>
      <c r="L1172" s="257">
        <f t="shared" si="397"/>
        <v>0</v>
      </c>
      <c r="M1172" s="257">
        <f t="shared" si="398"/>
        <v>0</v>
      </c>
      <c r="N1172" s="257">
        <f t="shared" si="399"/>
        <v>0</v>
      </c>
      <c r="O1172" s="258"/>
      <c r="P1172" s="270" t="e">
        <f>IF(OR(E1172="",G1172=0),"",VLOOKUP(E1172,#REF!,10,0)*H1172)</f>
        <v>#REF!</v>
      </c>
      <c r="Q1172" s="61"/>
      <c r="R1172" s="63"/>
      <c r="S1172" s="61"/>
    </row>
    <row r="1173" spans="2:19" s="60" customFormat="1" ht="12" x14ac:dyDescent="0.2">
      <c r="B1173" s="181"/>
      <c r="C1173" s="180" t="s">
        <v>1766</v>
      </c>
      <c r="D1173" s="214" t="s">
        <v>973</v>
      </c>
      <c r="E1173" s="215">
        <v>90301</v>
      </c>
      <c r="F1173" s="284" t="s">
        <v>1900</v>
      </c>
      <c r="G1173" s="285" t="s">
        <v>2254</v>
      </c>
      <c r="H1173" s="286">
        <v>30</v>
      </c>
      <c r="I1173" s="270"/>
      <c r="J1173" s="270"/>
      <c r="K1173" s="257">
        <f t="shared" si="396"/>
        <v>0</v>
      </c>
      <c r="L1173" s="257">
        <f t="shared" si="397"/>
        <v>0</v>
      </c>
      <c r="M1173" s="257">
        <f t="shared" si="398"/>
        <v>0</v>
      </c>
      <c r="N1173" s="257">
        <f t="shared" si="399"/>
        <v>0</v>
      </c>
      <c r="O1173" s="258"/>
      <c r="P1173" s="270" t="e">
        <f>IF(OR(E1173="",G1173=0),"",VLOOKUP(E1173,#REF!,10,0)*H1173)</f>
        <v>#REF!</v>
      </c>
      <c r="Q1173" s="61"/>
      <c r="R1173" s="63"/>
      <c r="S1173" s="61"/>
    </row>
    <row r="1174" spans="2:19" s="60" customFormat="1" ht="12" x14ac:dyDescent="0.2">
      <c r="B1174" s="181"/>
      <c r="C1174" s="180" t="s">
        <v>1766</v>
      </c>
      <c r="D1174" s="214" t="s">
        <v>974</v>
      </c>
      <c r="E1174" s="215">
        <v>90319</v>
      </c>
      <c r="F1174" s="284" t="s">
        <v>1901</v>
      </c>
      <c r="G1174" s="285" t="s">
        <v>2254</v>
      </c>
      <c r="H1174" s="286">
        <v>4</v>
      </c>
      <c r="I1174" s="270"/>
      <c r="J1174" s="270"/>
      <c r="K1174" s="257">
        <f t="shared" si="396"/>
        <v>0</v>
      </c>
      <c r="L1174" s="257">
        <f t="shared" si="397"/>
        <v>0</v>
      </c>
      <c r="M1174" s="257">
        <f t="shared" si="398"/>
        <v>0</v>
      </c>
      <c r="N1174" s="257">
        <f t="shared" si="399"/>
        <v>0</v>
      </c>
      <c r="O1174" s="258"/>
      <c r="P1174" s="270" t="e">
        <f>IF(OR(E1174="",G1174=0),"",VLOOKUP(E1174,#REF!,10,0)*H1174)</f>
        <v>#REF!</v>
      </c>
      <c r="Q1174" s="61"/>
      <c r="R1174" s="63"/>
      <c r="S1174" s="61"/>
    </row>
    <row r="1175" spans="2:19" s="60" customFormat="1" ht="24" x14ac:dyDescent="0.2">
      <c r="B1175" s="181"/>
      <c r="C1175" s="180" t="s">
        <v>1766</v>
      </c>
      <c r="D1175" s="214" t="s">
        <v>975</v>
      </c>
      <c r="E1175" s="215">
        <v>90344</v>
      </c>
      <c r="F1175" s="284" t="s">
        <v>1902</v>
      </c>
      <c r="G1175" s="285" t="s">
        <v>2254</v>
      </c>
      <c r="H1175" s="286">
        <v>2</v>
      </c>
      <c r="I1175" s="270"/>
      <c r="J1175" s="270"/>
      <c r="K1175" s="257">
        <f t="shared" si="396"/>
        <v>0</v>
      </c>
      <c r="L1175" s="257">
        <f t="shared" si="397"/>
        <v>0</v>
      </c>
      <c r="M1175" s="257">
        <f t="shared" si="398"/>
        <v>0</v>
      </c>
      <c r="N1175" s="257">
        <f t="shared" si="399"/>
        <v>0</v>
      </c>
      <c r="O1175" s="258"/>
      <c r="P1175" s="270" t="e">
        <f>IF(OR(E1175="",G1175=0),"",VLOOKUP(E1175,#REF!,10,0)*H1175)</f>
        <v>#REF!</v>
      </c>
      <c r="Q1175" s="61"/>
      <c r="R1175" s="63"/>
      <c r="S1175" s="61"/>
    </row>
    <row r="1176" spans="2:19" s="60" customFormat="1" ht="24" x14ac:dyDescent="0.2">
      <c r="B1176" s="181"/>
      <c r="C1176" s="180" t="s">
        <v>1766</v>
      </c>
      <c r="D1176" s="214" t="s">
        <v>976</v>
      </c>
      <c r="E1176" s="215">
        <v>90036</v>
      </c>
      <c r="F1176" s="232" t="s">
        <v>1732</v>
      </c>
      <c r="G1176" s="281" t="s">
        <v>2254</v>
      </c>
      <c r="H1176" s="282">
        <v>60</v>
      </c>
      <c r="I1176" s="270"/>
      <c r="J1176" s="270"/>
      <c r="K1176" s="257">
        <f t="shared" si="396"/>
        <v>0</v>
      </c>
      <c r="L1176" s="257">
        <f t="shared" si="397"/>
        <v>0</v>
      </c>
      <c r="M1176" s="257">
        <f t="shared" si="398"/>
        <v>0</v>
      </c>
      <c r="N1176" s="257">
        <f t="shared" si="399"/>
        <v>0</v>
      </c>
      <c r="O1176" s="258"/>
      <c r="P1176" s="270" t="e">
        <f>IF(OR(E1176="",G1176=0),"",VLOOKUP(E1176,#REF!,10,0)*H1176)</f>
        <v>#REF!</v>
      </c>
      <c r="Q1176" s="61"/>
      <c r="R1176" s="63"/>
      <c r="S1176" s="61"/>
    </row>
    <row r="1177" spans="2:19" s="60" customFormat="1" ht="12" x14ac:dyDescent="0.2">
      <c r="B1177" s="181"/>
      <c r="C1177" s="180" t="s">
        <v>1766</v>
      </c>
      <c r="D1177" s="214" t="s">
        <v>977</v>
      </c>
      <c r="E1177" s="215">
        <v>90064</v>
      </c>
      <c r="F1177" s="284" t="s">
        <v>1438</v>
      </c>
      <c r="G1177" s="285" t="s">
        <v>2258</v>
      </c>
      <c r="H1177" s="286">
        <v>800</v>
      </c>
      <c r="I1177" s="270"/>
      <c r="J1177" s="270"/>
      <c r="K1177" s="257">
        <f t="shared" si="396"/>
        <v>0</v>
      </c>
      <c r="L1177" s="257">
        <f t="shared" si="397"/>
        <v>0</v>
      </c>
      <c r="M1177" s="257">
        <f t="shared" si="398"/>
        <v>0</v>
      </c>
      <c r="N1177" s="257">
        <f t="shared" si="399"/>
        <v>0</v>
      </c>
      <c r="O1177" s="258"/>
      <c r="P1177" s="270" t="e">
        <f>IF(OR(E1177="",G1177=0),"",VLOOKUP(E1177,#REF!,10,0)*H1177)</f>
        <v>#REF!</v>
      </c>
      <c r="Q1177" s="61"/>
      <c r="R1177" s="63"/>
      <c r="S1177" s="61"/>
    </row>
    <row r="1178" spans="2:19" s="60" customFormat="1" ht="12" x14ac:dyDescent="0.2">
      <c r="B1178" s="181"/>
      <c r="C1178" s="180" t="s">
        <v>1867</v>
      </c>
      <c r="D1178" s="214" t="s">
        <v>978</v>
      </c>
      <c r="E1178" s="215">
        <v>72935</v>
      </c>
      <c r="F1178" s="284" t="s">
        <v>1435</v>
      </c>
      <c r="G1178" s="285" t="s">
        <v>2258</v>
      </c>
      <c r="H1178" s="286">
        <v>64</v>
      </c>
      <c r="I1178" s="270"/>
      <c r="J1178" s="270"/>
      <c r="K1178" s="271">
        <f>IF(H1178="","",I1178+J1178)</f>
        <v>0</v>
      </c>
      <c r="L1178" s="270">
        <f>IF(H1178="","",H1178*I1178)</f>
        <v>0</v>
      </c>
      <c r="M1178" s="270">
        <f>IF(H1178="","",H1178*J1178)</f>
        <v>0</v>
      </c>
      <c r="N1178" s="271">
        <f>IF(H1178="","",H1178*K1178)</f>
        <v>0</v>
      </c>
      <c r="O1178" s="270"/>
      <c r="P1178" s="270" t="e">
        <f>IF(OR(E1178="",G1178=0),"",VLOOKUP(E1178,#REF!,7,0)*H1178)</f>
        <v>#REF!</v>
      </c>
      <c r="Q1178" s="61"/>
      <c r="R1178" s="63"/>
      <c r="S1178" s="61"/>
    </row>
    <row r="1179" spans="2:19" s="60" customFormat="1" ht="12" x14ac:dyDescent="0.2">
      <c r="B1179" s="181"/>
      <c r="C1179" s="180" t="s">
        <v>1766</v>
      </c>
      <c r="D1179" s="214" t="s">
        <v>979</v>
      </c>
      <c r="E1179" s="215">
        <v>90451</v>
      </c>
      <c r="F1179" s="284" t="s">
        <v>1428</v>
      </c>
      <c r="G1179" s="285" t="s">
        <v>2083</v>
      </c>
      <c r="H1179" s="286">
        <v>44</v>
      </c>
      <c r="I1179" s="270"/>
      <c r="J1179" s="270"/>
      <c r="K1179" s="257">
        <f>IF(H1179="","",I1179+J1179)</f>
        <v>0</v>
      </c>
      <c r="L1179" s="257">
        <f>IF(H1179="","",H1179*I1179)</f>
        <v>0</v>
      </c>
      <c r="M1179" s="257">
        <f>IF(H1179="","",H1179*J1179)</f>
        <v>0</v>
      </c>
      <c r="N1179" s="257">
        <f>IF(H1179="","",H1179*K1179)</f>
        <v>0</v>
      </c>
      <c r="O1179" s="258"/>
      <c r="P1179" s="270" t="e">
        <f>IF(OR(E1179="",G1179=0),"",VLOOKUP(E1179,#REF!,10,0)*H1179)</f>
        <v>#REF!</v>
      </c>
      <c r="Q1179" s="61"/>
      <c r="R1179" s="63"/>
      <c r="S1179" s="61"/>
    </row>
    <row r="1180" spans="2:19" s="60" customFormat="1" ht="12" x14ac:dyDescent="0.2">
      <c r="B1180" s="181"/>
      <c r="C1180" s="180" t="s">
        <v>1766</v>
      </c>
      <c r="D1180" s="214" t="s">
        <v>980</v>
      </c>
      <c r="E1180" s="215">
        <v>90409</v>
      </c>
      <c r="F1180" s="284" t="s">
        <v>5</v>
      </c>
      <c r="G1180" s="285" t="s">
        <v>2083</v>
      </c>
      <c r="H1180" s="286">
        <v>44</v>
      </c>
      <c r="I1180" s="270"/>
      <c r="J1180" s="270"/>
      <c r="K1180" s="257">
        <f>IF(H1180="","",I1180+J1180)</f>
        <v>0</v>
      </c>
      <c r="L1180" s="257">
        <f>IF(H1180="","",H1180*I1180)</f>
        <v>0</v>
      </c>
      <c r="M1180" s="257">
        <f>IF(H1180="","",H1180*J1180)</f>
        <v>0</v>
      </c>
      <c r="N1180" s="257">
        <f>IF(H1180="","",H1180*K1180)</f>
        <v>0</v>
      </c>
      <c r="O1180" s="258"/>
      <c r="P1180" s="270" t="e">
        <f>IF(OR(E1180="",G1180=0),"",VLOOKUP(E1180,#REF!,10,0)*H1180)</f>
        <v>#REF!</v>
      </c>
      <c r="Q1180" s="61"/>
      <c r="R1180" s="63"/>
      <c r="S1180" s="61"/>
    </row>
    <row r="1181" spans="2:19" s="60" customFormat="1" ht="12" x14ac:dyDescent="0.2">
      <c r="B1181" s="181"/>
      <c r="C1181" s="180"/>
      <c r="D1181" s="214" t="s">
        <v>981</v>
      </c>
      <c r="E1181" s="215"/>
      <c r="F1181" s="247" t="s">
        <v>1439</v>
      </c>
      <c r="G1181" s="305"/>
      <c r="H1181" s="306"/>
      <c r="I1181" s="257"/>
      <c r="J1181" s="257"/>
      <c r="K1181" s="257"/>
      <c r="L1181" s="257"/>
      <c r="M1181" s="257"/>
      <c r="N1181" s="257"/>
      <c r="O1181" s="258"/>
      <c r="P1181" s="258"/>
      <c r="Q1181" s="61"/>
      <c r="R1181" s="63"/>
      <c r="S1181" s="61"/>
    </row>
    <row r="1182" spans="2:19" s="60" customFormat="1" ht="24" x14ac:dyDescent="0.2">
      <c r="B1182" s="181"/>
      <c r="C1182" s="180"/>
      <c r="D1182" s="214" t="s">
        <v>982</v>
      </c>
      <c r="E1182" s="215"/>
      <c r="F1182" s="247" t="s">
        <v>1440</v>
      </c>
      <c r="G1182" s="305"/>
      <c r="H1182" s="306"/>
      <c r="I1182" s="257"/>
      <c r="J1182" s="257"/>
      <c r="K1182" s="257"/>
      <c r="L1182" s="257"/>
      <c r="M1182" s="257"/>
      <c r="N1182" s="257"/>
      <c r="O1182" s="258"/>
      <c r="P1182" s="258"/>
      <c r="Q1182" s="61"/>
      <c r="R1182" s="63"/>
      <c r="S1182" s="61"/>
    </row>
    <row r="1183" spans="2:19" s="60" customFormat="1" ht="24" x14ac:dyDescent="0.2">
      <c r="B1183" s="181"/>
      <c r="C1183" s="180" t="s">
        <v>1766</v>
      </c>
      <c r="D1183" s="214" t="s">
        <v>1111</v>
      </c>
      <c r="E1183" s="215">
        <v>90385</v>
      </c>
      <c r="F1183" s="284" t="s">
        <v>1441</v>
      </c>
      <c r="G1183" s="285" t="s">
        <v>2254</v>
      </c>
      <c r="H1183" s="286">
        <v>14</v>
      </c>
      <c r="I1183" s="270"/>
      <c r="J1183" s="270"/>
      <c r="K1183" s="257">
        <f t="shared" ref="K1183:K1191" si="400">IF(H1183="","",I1183+J1183)</f>
        <v>0</v>
      </c>
      <c r="L1183" s="257">
        <f t="shared" ref="L1183:L1191" si="401">IF(H1183="","",H1183*I1183)</f>
        <v>0</v>
      </c>
      <c r="M1183" s="257">
        <f t="shared" ref="M1183:M1191" si="402">IF(H1183="","",H1183*J1183)</f>
        <v>0</v>
      </c>
      <c r="N1183" s="257">
        <f t="shared" ref="N1183:N1191" si="403">IF(H1183="","",H1183*K1183)</f>
        <v>0</v>
      </c>
      <c r="O1183" s="258"/>
      <c r="P1183" s="270" t="e">
        <f>IF(OR(E1183="",G1183=0),"",VLOOKUP(E1183,#REF!,10,0)*H1183)</f>
        <v>#REF!</v>
      </c>
      <c r="Q1183" s="61"/>
      <c r="R1183" s="63"/>
      <c r="S1183" s="61"/>
    </row>
    <row r="1184" spans="2:19" s="60" customFormat="1" ht="12" x14ac:dyDescent="0.2">
      <c r="B1184" s="181"/>
      <c r="C1184" s="180" t="s">
        <v>1766</v>
      </c>
      <c r="D1184" s="214" t="s">
        <v>983</v>
      </c>
      <c r="E1184" s="215">
        <v>90384</v>
      </c>
      <c r="F1184" s="284" t="s">
        <v>1442</v>
      </c>
      <c r="G1184" s="285" t="s">
        <v>2254</v>
      </c>
      <c r="H1184" s="286">
        <v>8</v>
      </c>
      <c r="I1184" s="270"/>
      <c r="J1184" s="270"/>
      <c r="K1184" s="257">
        <f t="shared" si="400"/>
        <v>0</v>
      </c>
      <c r="L1184" s="257">
        <f t="shared" si="401"/>
        <v>0</v>
      </c>
      <c r="M1184" s="257">
        <f t="shared" si="402"/>
        <v>0</v>
      </c>
      <c r="N1184" s="257">
        <f t="shared" si="403"/>
        <v>0</v>
      </c>
      <c r="O1184" s="258"/>
      <c r="P1184" s="270" t="e">
        <f>IF(OR(E1184="",G1184=0),"",VLOOKUP(E1184,#REF!,10,0)*H1184)</f>
        <v>#REF!</v>
      </c>
      <c r="Q1184" s="61"/>
      <c r="R1184" s="63"/>
      <c r="S1184" s="61"/>
    </row>
    <row r="1185" spans="2:19" s="60" customFormat="1" ht="24" x14ac:dyDescent="0.2">
      <c r="B1185" s="181"/>
      <c r="C1185" s="180" t="s">
        <v>1766</v>
      </c>
      <c r="D1185" s="214" t="s">
        <v>984</v>
      </c>
      <c r="E1185" s="215">
        <v>90386</v>
      </c>
      <c r="F1185" s="284" t="s">
        <v>1443</v>
      </c>
      <c r="G1185" s="285" t="s">
        <v>2254</v>
      </c>
      <c r="H1185" s="286">
        <v>3</v>
      </c>
      <c r="I1185" s="270"/>
      <c r="J1185" s="270"/>
      <c r="K1185" s="257">
        <f t="shared" si="400"/>
        <v>0</v>
      </c>
      <c r="L1185" s="257">
        <f t="shared" si="401"/>
        <v>0</v>
      </c>
      <c r="M1185" s="257">
        <f t="shared" si="402"/>
        <v>0</v>
      </c>
      <c r="N1185" s="257">
        <f t="shared" si="403"/>
        <v>0</v>
      </c>
      <c r="O1185" s="258"/>
      <c r="P1185" s="270" t="e">
        <f>IF(OR(E1185="",G1185=0),"",VLOOKUP(E1185,#REF!,10,0)*H1185)</f>
        <v>#REF!</v>
      </c>
      <c r="Q1185" s="61"/>
      <c r="R1185" s="63"/>
      <c r="S1185" s="61"/>
    </row>
    <row r="1186" spans="2:19" s="60" customFormat="1" ht="24" x14ac:dyDescent="0.2">
      <c r="B1186" s="181"/>
      <c r="C1186" s="180" t="s">
        <v>1766</v>
      </c>
      <c r="D1186" s="214" t="s">
        <v>985</v>
      </c>
      <c r="E1186" s="215">
        <v>90383</v>
      </c>
      <c r="F1186" s="284" t="s">
        <v>1444</v>
      </c>
      <c r="G1186" s="285" t="s">
        <v>2254</v>
      </c>
      <c r="H1186" s="286">
        <v>2</v>
      </c>
      <c r="I1186" s="270"/>
      <c r="J1186" s="270"/>
      <c r="K1186" s="257">
        <f t="shared" si="400"/>
        <v>0</v>
      </c>
      <c r="L1186" s="257">
        <f t="shared" si="401"/>
        <v>0</v>
      </c>
      <c r="M1186" s="257">
        <f t="shared" si="402"/>
        <v>0</v>
      </c>
      <c r="N1186" s="257">
        <f t="shared" si="403"/>
        <v>0</v>
      </c>
      <c r="O1186" s="258"/>
      <c r="P1186" s="270" t="e">
        <f>IF(OR(E1186="",G1186=0),"",VLOOKUP(E1186,#REF!,10,0)*H1186)</f>
        <v>#REF!</v>
      </c>
      <c r="Q1186" s="61"/>
      <c r="R1186" s="63"/>
      <c r="S1186" s="61"/>
    </row>
    <row r="1187" spans="2:19" s="60" customFormat="1" ht="24" x14ac:dyDescent="0.2">
      <c r="B1187" s="181"/>
      <c r="C1187" s="180" t="s">
        <v>1766</v>
      </c>
      <c r="D1187" s="214" t="s">
        <v>986</v>
      </c>
      <c r="E1187" s="215">
        <v>90146</v>
      </c>
      <c r="F1187" s="240" t="s">
        <v>1631</v>
      </c>
      <c r="G1187" s="293" t="s">
        <v>2258</v>
      </c>
      <c r="H1187" s="282">
        <v>54</v>
      </c>
      <c r="I1187" s="270"/>
      <c r="J1187" s="270"/>
      <c r="K1187" s="257">
        <f t="shared" si="400"/>
        <v>0</v>
      </c>
      <c r="L1187" s="257">
        <f t="shared" si="401"/>
        <v>0</v>
      </c>
      <c r="M1187" s="257">
        <f t="shared" si="402"/>
        <v>0</v>
      </c>
      <c r="N1187" s="257">
        <f t="shared" si="403"/>
        <v>0</v>
      </c>
      <c r="O1187" s="258"/>
      <c r="P1187" s="270" t="e">
        <f>IF(OR(E1187="",G1187=0),"",VLOOKUP(E1187,#REF!,10,0)*H1187)</f>
        <v>#REF!</v>
      </c>
      <c r="Q1187" s="61"/>
      <c r="R1187" s="63"/>
      <c r="S1187" s="61"/>
    </row>
    <row r="1188" spans="2:19" s="60" customFormat="1" ht="24" x14ac:dyDescent="0.2">
      <c r="B1188" s="181"/>
      <c r="C1188" s="180" t="s">
        <v>1867</v>
      </c>
      <c r="D1188" s="214" t="s">
        <v>987</v>
      </c>
      <c r="E1188" s="215">
        <v>83387</v>
      </c>
      <c r="F1188" s="240" t="s">
        <v>1627</v>
      </c>
      <c r="G1188" s="285" t="s">
        <v>2254</v>
      </c>
      <c r="H1188" s="286">
        <v>25</v>
      </c>
      <c r="I1188" s="270"/>
      <c r="J1188" s="270"/>
      <c r="K1188" s="271">
        <f t="shared" si="400"/>
        <v>0</v>
      </c>
      <c r="L1188" s="270">
        <f t="shared" si="401"/>
        <v>0</v>
      </c>
      <c r="M1188" s="270">
        <f t="shared" si="402"/>
        <v>0</v>
      </c>
      <c r="N1188" s="271">
        <f t="shared" si="403"/>
        <v>0</v>
      </c>
      <c r="O1188" s="270"/>
      <c r="P1188" s="270" t="e">
        <f>IF(OR(E1188="",G1188=0),"",VLOOKUP(E1188,#REF!,7,0)*H1188)</f>
        <v>#REF!</v>
      </c>
      <c r="Q1188" s="61"/>
      <c r="R1188" s="63"/>
      <c r="S1188" s="61"/>
    </row>
    <row r="1189" spans="2:19" s="60" customFormat="1" ht="12" x14ac:dyDescent="0.2">
      <c r="B1189" s="181"/>
      <c r="C1189" s="180" t="s">
        <v>1867</v>
      </c>
      <c r="D1189" s="214" t="s">
        <v>988</v>
      </c>
      <c r="E1189" s="215">
        <v>72935</v>
      </c>
      <c r="F1189" s="284" t="s">
        <v>1435</v>
      </c>
      <c r="G1189" s="285" t="s">
        <v>2258</v>
      </c>
      <c r="H1189" s="286">
        <v>500</v>
      </c>
      <c r="I1189" s="270"/>
      <c r="J1189" s="270"/>
      <c r="K1189" s="271">
        <f t="shared" si="400"/>
        <v>0</v>
      </c>
      <c r="L1189" s="270">
        <f t="shared" si="401"/>
        <v>0</v>
      </c>
      <c r="M1189" s="270">
        <f t="shared" si="402"/>
        <v>0</v>
      </c>
      <c r="N1189" s="271">
        <f t="shared" si="403"/>
        <v>0</v>
      </c>
      <c r="O1189" s="270"/>
      <c r="P1189" s="270" t="e">
        <f>IF(OR(E1189="",G1189=0),"",VLOOKUP(E1189,#REF!,7,0)*H1189)</f>
        <v>#REF!</v>
      </c>
      <c r="Q1189" s="61"/>
      <c r="R1189" s="63"/>
      <c r="S1189" s="61"/>
    </row>
    <row r="1190" spans="2:19" s="60" customFormat="1" ht="12" x14ac:dyDescent="0.2">
      <c r="B1190" s="181"/>
      <c r="C1190" s="180" t="s">
        <v>1766</v>
      </c>
      <c r="D1190" s="214" t="s">
        <v>989</v>
      </c>
      <c r="E1190" s="215">
        <v>90451</v>
      </c>
      <c r="F1190" s="284" t="s">
        <v>1428</v>
      </c>
      <c r="G1190" s="285" t="s">
        <v>2083</v>
      </c>
      <c r="H1190" s="286">
        <v>50</v>
      </c>
      <c r="I1190" s="270"/>
      <c r="J1190" s="270"/>
      <c r="K1190" s="257">
        <f t="shared" si="400"/>
        <v>0</v>
      </c>
      <c r="L1190" s="257">
        <f t="shared" si="401"/>
        <v>0</v>
      </c>
      <c r="M1190" s="257">
        <f t="shared" si="402"/>
        <v>0</v>
      </c>
      <c r="N1190" s="257">
        <f t="shared" si="403"/>
        <v>0</v>
      </c>
      <c r="O1190" s="258"/>
      <c r="P1190" s="270" t="e">
        <f>IF(OR(E1190="",G1190=0),"",VLOOKUP(E1190,#REF!,10,0)*H1190)</f>
        <v>#REF!</v>
      </c>
      <c r="Q1190" s="61"/>
      <c r="R1190" s="63"/>
      <c r="S1190" s="61"/>
    </row>
    <row r="1191" spans="2:19" s="60" customFormat="1" ht="12" x14ac:dyDescent="0.2">
      <c r="B1191" s="181"/>
      <c r="C1191" s="180" t="s">
        <v>1766</v>
      </c>
      <c r="D1191" s="214" t="s">
        <v>990</v>
      </c>
      <c r="E1191" s="215">
        <v>90409</v>
      </c>
      <c r="F1191" s="284" t="s">
        <v>5</v>
      </c>
      <c r="G1191" s="285" t="s">
        <v>2083</v>
      </c>
      <c r="H1191" s="286">
        <v>50</v>
      </c>
      <c r="I1191" s="270"/>
      <c r="J1191" s="270"/>
      <c r="K1191" s="257">
        <f t="shared" si="400"/>
        <v>0</v>
      </c>
      <c r="L1191" s="257">
        <f t="shared" si="401"/>
        <v>0</v>
      </c>
      <c r="M1191" s="257">
        <f t="shared" si="402"/>
        <v>0</v>
      </c>
      <c r="N1191" s="257">
        <f t="shared" si="403"/>
        <v>0</v>
      </c>
      <c r="O1191" s="258"/>
      <c r="P1191" s="270" t="e">
        <f>IF(OR(E1191="",G1191=0),"",VLOOKUP(E1191,#REF!,10,0)*H1191)</f>
        <v>#REF!</v>
      </c>
      <c r="Q1191" s="61"/>
      <c r="R1191" s="63"/>
      <c r="S1191" s="61"/>
    </row>
    <row r="1192" spans="2:19" s="60" customFormat="1" ht="12" x14ac:dyDescent="0.2">
      <c r="B1192" s="181"/>
      <c r="C1192" s="180"/>
      <c r="D1192" s="214" t="s">
        <v>991</v>
      </c>
      <c r="E1192" s="215"/>
      <c r="F1192" s="289" t="s">
        <v>1655</v>
      </c>
      <c r="G1192" s="292"/>
      <c r="H1192" s="291"/>
      <c r="I1192" s="257"/>
      <c r="J1192" s="257"/>
      <c r="K1192" s="257"/>
      <c r="L1192" s="257"/>
      <c r="M1192" s="257"/>
      <c r="N1192" s="257"/>
      <c r="O1192" s="258"/>
      <c r="P1192" s="258"/>
      <c r="Q1192" s="61"/>
      <c r="R1192" s="63"/>
      <c r="S1192" s="61"/>
    </row>
    <row r="1193" spans="2:19" s="60" customFormat="1" ht="12" x14ac:dyDescent="0.2">
      <c r="B1193" s="181"/>
      <c r="C1193" s="180" t="s">
        <v>1766</v>
      </c>
      <c r="D1193" s="214" t="s">
        <v>992</v>
      </c>
      <c r="E1193" s="215">
        <v>90032</v>
      </c>
      <c r="F1193" s="284" t="s">
        <v>1445</v>
      </c>
      <c r="G1193" s="292" t="s">
        <v>2254</v>
      </c>
      <c r="H1193" s="291">
        <v>20</v>
      </c>
      <c r="I1193" s="270"/>
      <c r="J1193" s="270"/>
      <c r="K1193" s="257">
        <f t="shared" ref="K1193:K1203" si="404">IF(H1193="","",I1193+J1193)</f>
        <v>0</v>
      </c>
      <c r="L1193" s="257">
        <f t="shared" ref="L1193:L1203" si="405">IF(H1193="","",H1193*I1193)</f>
        <v>0</v>
      </c>
      <c r="M1193" s="257">
        <f t="shared" ref="M1193:M1203" si="406">IF(H1193="","",H1193*J1193)</f>
        <v>0</v>
      </c>
      <c r="N1193" s="257">
        <f t="shared" ref="N1193:N1203" si="407">IF(H1193="","",H1193*K1193)</f>
        <v>0</v>
      </c>
      <c r="O1193" s="258"/>
      <c r="P1193" s="270" t="e">
        <f>IF(OR(E1193="",G1193=0),"",VLOOKUP(E1193,#REF!,10,0)*H1193)</f>
        <v>#REF!</v>
      </c>
      <c r="Q1193" s="61"/>
      <c r="R1193" s="63"/>
      <c r="S1193" s="61"/>
    </row>
    <row r="1194" spans="2:19" s="60" customFormat="1" ht="12" x14ac:dyDescent="0.2">
      <c r="B1194" s="181"/>
      <c r="C1194" s="180" t="s">
        <v>1867</v>
      </c>
      <c r="D1194" s="214" t="s">
        <v>993</v>
      </c>
      <c r="E1194" s="215">
        <v>72254</v>
      </c>
      <c r="F1194" s="284" t="s">
        <v>1446</v>
      </c>
      <c r="G1194" s="292" t="s">
        <v>2258</v>
      </c>
      <c r="H1194" s="291">
        <v>500</v>
      </c>
      <c r="I1194" s="270"/>
      <c r="J1194" s="270"/>
      <c r="K1194" s="271">
        <f t="shared" si="404"/>
        <v>0</v>
      </c>
      <c r="L1194" s="270">
        <f t="shared" si="405"/>
        <v>0</v>
      </c>
      <c r="M1194" s="270">
        <f t="shared" si="406"/>
        <v>0</v>
      </c>
      <c r="N1194" s="271">
        <f t="shared" si="407"/>
        <v>0</v>
      </c>
      <c r="O1194" s="270"/>
      <c r="P1194" s="270" t="e">
        <f>IF(OR(E1194="",G1194=0),"",VLOOKUP(E1194,#REF!,7,0)*H1194)</f>
        <v>#REF!</v>
      </c>
      <c r="Q1194" s="61"/>
      <c r="R1194" s="63"/>
      <c r="S1194" s="61"/>
    </row>
    <row r="1195" spans="2:19" s="60" customFormat="1" ht="12" x14ac:dyDescent="0.2">
      <c r="B1195" s="181"/>
      <c r="C1195" s="180" t="s">
        <v>1867</v>
      </c>
      <c r="D1195" s="214" t="s">
        <v>994</v>
      </c>
      <c r="E1195" s="215">
        <v>72253</v>
      </c>
      <c r="F1195" s="284" t="s">
        <v>1447</v>
      </c>
      <c r="G1195" s="292" t="s">
        <v>2258</v>
      </c>
      <c r="H1195" s="291">
        <v>200</v>
      </c>
      <c r="I1195" s="270"/>
      <c r="J1195" s="270"/>
      <c r="K1195" s="271">
        <f t="shared" si="404"/>
        <v>0</v>
      </c>
      <c r="L1195" s="270">
        <f t="shared" si="405"/>
        <v>0</v>
      </c>
      <c r="M1195" s="270">
        <f t="shared" si="406"/>
        <v>0</v>
      </c>
      <c r="N1195" s="271">
        <f t="shared" si="407"/>
        <v>0</v>
      </c>
      <c r="O1195" s="270"/>
      <c r="P1195" s="270" t="e">
        <f>IF(OR(E1195="",G1195=0),"",VLOOKUP(E1195,#REF!,7,0)*H1195)</f>
        <v>#REF!</v>
      </c>
      <c r="Q1195" s="61"/>
      <c r="R1195" s="63"/>
      <c r="S1195" s="61"/>
    </row>
    <row r="1196" spans="2:19" s="60" customFormat="1" ht="12" x14ac:dyDescent="0.2">
      <c r="B1196" s="181"/>
      <c r="C1196" s="180" t="s">
        <v>1766</v>
      </c>
      <c r="D1196" s="214" t="s">
        <v>995</v>
      </c>
      <c r="E1196" s="215">
        <v>90045</v>
      </c>
      <c r="F1196" s="284" t="s">
        <v>1448</v>
      </c>
      <c r="G1196" s="292" t="s">
        <v>2258</v>
      </c>
      <c r="H1196" s="291">
        <v>200</v>
      </c>
      <c r="I1196" s="270"/>
      <c r="J1196" s="270"/>
      <c r="K1196" s="257">
        <f t="shared" si="404"/>
        <v>0</v>
      </c>
      <c r="L1196" s="257">
        <f t="shared" si="405"/>
        <v>0</v>
      </c>
      <c r="M1196" s="257">
        <f t="shared" si="406"/>
        <v>0</v>
      </c>
      <c r="N1196" s="257">
        <f t="shared" si="407"/>
        <v>0</v>
      </c>
      <c r="O1196" s="258"/>
      <c r="P1196" s="270" t="e">
        <f>IF(OR(E1196="",G1196=0),"",VLOOKUP(E1196,#REF!,10,0)*H1196)</f>
        <v>#REF!</v>
      </c>
      <c r="Q1196" s="61"/>
      <c r="R1196" s="63"/>
      <c r="S1196" s="61"/>
    </row>
    <row r="1197" spans="2:19" s="60" customFormat="1" ht="12" x14ac:dyDescent="0.2">
      <c r="B1197" s="181"/>
      <c r="C1197" s="180" t="s">
        <v>1766</v>
      </c>
      <c r="D1197" s="214" t="s">
        <v>996</v>
      </c>
      <c r="E1197" s="215">
        <v>90401</v>
      </c>
      <c r="F1197" s="284" t="s">
        <v>1449</v>
      </c>
      <c r="G1197" s="293" t="s">
        <v>2254</v>
      </c>
      <c r="H1197" s="291">
        <v>1500</v>
      </c>
      <c r="I1197" s="270"/>
      <c r="J1197" s="270"/>
      <c r="K1197" s="257">
        <f t="shared" si="404"/>
        <v>0</v>
      </c>
      <c r="L1197" s="257">
        <f t="shared" si="405"/>
        <v>0</v>
      </c>
      <c r="M1197" s="257">
        <f t="shared" si="406"/>
        <v>0</v>
      </c>
      <c r="N1197" s="257">
        <f t="shared" si="407"/>
        <v>0</v>
      </c>
      <c r="O1197" s="258"/>
      <c r="P1197" s="270" t="e">
        <f>IF(OR(E1197="",G1197=0),"",VLOOKUP(E1197,#REF!,10,0)*H1197)</f>
        <v>#REF!</v>
      </c>
      <c r="Q1197" s="61"/>
      <c r="R1197" s="63"/>
      <c r="S1197" s="61"/>
    </row>
    <row r="1198" spans="2:19" s="60" customFormat="1" ht="12" x14ac:dyDescent="0.2">
      <c r="B1198" s="181"/>
      <c r="C1198" s="180" t="s">
        <v>1867</v>
      </c>
      <c r="D1198" s="214" t="s">
        <v>997</v>
      </c>
      <c r="E1198" s="215">
        <v>68069</v>
      </c>
      <c r="F1198" s="243" t="s">
        <v>1454</v>
      </c>
      <c r="G1198" s="293" t="s">
        <v>2254</v>
      </c>
      <c r="H1198" s="291">
        <v>79</v>
      </c>
      <c r="I1198" s="270"/>
      <c r="J1198" s="270"/>
      <c r="K1198" s="271">
        <f t="shared" si="404"/>
        <v>0</v>
      </c>
      <c r="L1198" s="270">
        <f t="shared" si="405"/>
        <v>0</v>
      </c>
      <c r="M1198" s="270">
        <f t="shared" si="406"/>
        <v>0</v>
      </c>
      <c r="N1198" s="271">
        <f t="shared" si="407"/>
        <v>0</v>
      </c>
      <c r="O1198" s="270"/>
      <c r="P1198" s="270" t="e">
        <f>IF(OR(E1198="",G1198=0),"",VLOOKUP(E1198,#REF!,7,0)*H1198)</f>
        <v>#REF!</v>
      </c>
      <c r="Q1198" s="61"/>
      <c r="R1198" s="63"/>
      <c r="S1198" s="61"/>
    </row>
    <row r="1199" spans="2:19" s="60" customFormat="1" ht="12" x14ac:dyDescent="0.2">
      <c r="B1199" s="181"/>
      <c r="C1199" s="180" t="s">
        <v>1766</v>
      </c>
      <c r="D1199" s="214" t="s">
        <v>998</v>
      </c>
      <c r="E1199" s="215">
        <v>90456</v>
      </c>
      <c r="F1199" s="284" t="s">
        <v>1450</v>
      </c>
      <c r="G1199" s="293" t="s">
        <v>2254</v>
      </c>
      <c r="H1199" s="291">
        <v>116</v>
      </c>
      <c r="I1199" s="270"/>
      <c r="J1199" s="270"/>
      <c r="K1199" s="257">
        <f t="shared" si="404"/>
        <v>0</v>
      </c>
      <c r="L1199" s="257">
        <f t="shared" si="405"/>
        <v>0</v>
      </c>
      <c r="M1199" s="257">
        <f t="shared" si="406"/>
        <v>0</v>
      </c>
      <c r="N1199" s="257">
        <f t="shared" si="407"/>
        <v>0</v>
      </c>
      <c r="O1199" s="258"/>
      <c r="P1199" s="270" t="e">
        <f>IF(OR(E1199="",G1199=0),"",VLOOKUP(E1199,#REF!,10,0)*H1199)</f>
        <v>#REF!</v>
      </c>
      <c r="Q1199" s="61"/>
      <c r="R1199" s="63"/>
      <c r="S1199" s="61"/>
    </row>
    <row r="1200" spans="2:19" s="60" customFormat="1" ht="12" x14ac:dyDescent="0.2">
      <c r="B1200" s="181"/>
      <c r="C1200" s="180" t="s">
        <v>1766</v>
      </c>
      <c r="D1200" s="214" t="s">
        <v>999</v>
      </c>
      <c r="E1200" s="215">
        <v>90399</v>
      </c>
      <c r="F1200" s="284" t="s">
        <v>1451</v>
      </c>
      <c r="G1200" s="293" t="s">
        <v>2258</v>
      </c>
      <c r="H1200" s="291">
        <v>750</v>
      </c>
      <c r="I1200" s="270"/>
      <c r="J1200" s="270"/>
      <c r="K1200" s="257">
        <f t="shared" si="404"/>
        <v>0</v>
      </c>
      <c r="L1200" s="257">
        <f t="shared" si="405"/>
        <v>0</v>
      </c>
      <c r="M1200" s="257">
        <f t="shared" si="406"/>
        <v>0</v>
      </c>
      <c r="N1200" s="257">
        <f t="shared" si="407"/>
        <v>0</v>
      </c>
      <c r="O1200" s="258"/>
      <c r="P1200" s="270" t="e">
        <f>IF(OR(E1200="",G1200=0),"",VLOOKUP(E1200,#REF!,10,0)*H1200)</f>
        <v>#REF!</v>
      </c>
      <c r="Q1200" s="61"/>
      <c r="R1200" s="63"/>
      <c r="S1200" s="61"/>
    </row>
    <row r="1201" spans="2:19" s="60" customFormat="1" ht="12" x14ac:dyDescent="0.2">
      <c r="B1201" s="181"/>
      <c r="C1201" s="180" t="s">
        <v>1766</v>
      </c>
      <c r="D1201" s="214" t="s">
        <v>1000</v>
      </c>
      <c r="E1201" s="215">
        <v>90047</v>
      </c>
      <c r="F1201" s="284" t="s">
        <v>1733</v>
      </c>
      <c r="G1201" s="292" t="s">
        <v>2254</v>
      </c>
      <c r="H1201" s="291">
        <v>99</v>
      </c>
      <c r="I1201" s="270"/>
      <c r="J1201" s="270"/>
      <c r="K1201" s="257">
        <f t="shared" si="404"/>
        <v>0</v>
      </c>
      <c r="L1201" s="257">
        <f t="shared" si="405"/>
        <v>0</v>
      </c>
      <c r="M1201" s="257">
        <f t="shared" si="406"/>
        <v>0</v>
      </c>
      <c r="N1201" s="257">
        <f t="shared" si="407"/>
        <v>0</v>
      </c>
      <c r="O1201" s="258"/>
      <c r="P1201" s="270" t="e">
        <f>IF(OR(E1201="",G1201=0),"",VLOOKUP(E1201,#REF!,10,0)*H1201)</f>
        <v>#REF!</v>
      </c>
      <c r="Q1201" s="61"/>
      <c r="R1201" s="63"/>
      <c r="S1201" s="61"/>
    </row>
    <row r="1202" spans="2:19" s="60" customFormat="1" ht="12" x14ac:dyDescent="0.2">
      <c r="B1202" s="181"/>
      <c r="C1202" s="180" t="s">
        <v>1867</v>
      </c>
      <c r="D1202" s="214" t="s">
        <v>1001</v>
      </c>
      <c r="E1202" s="215">
        <v>72251</v>
      </c>
      <c r="F1202" s="284" t="s">
        <v>1452</v>
      </c>
      <c r="G1202" s="292" t="s">
        <v>2258</v>
      </c>
      <c r="H1202" s="291">
        <v>400</v>
      </c>
      <c r="I1202" s="270"/>
      <c r="J1202" s="270"/>
      <c r="K1202" s="271">
        <f t="shared" si="404"/>
        <v>0</v>
      </c>
      <c r="L1202" s="270">
        <f t="shared" si="405"/>
        <v>0</v>
      </c>
      <c r="M1202" s="270">
        <f t="shared" si="406"/>
        <v>0</v>
      </c>
      <c r="N1202" s="271">
        <f t="shared" si="407"/>
        <v>0</v>
      </c>
      <c r="O1202" s="270"/>
      <c r="P1202" s="270" t="e">
        <f>IF(OR(E1202="",G1202=0),"",VLOOKUP(E1202,#REF!,7,0)*H1202)</f>
        <v>#REF!</v>
      </c>
      <c r="Q1202" s="61"/>
      <c r="R1202" s="63"/>
      <c r="S1202" s="61"/>
    </row>
    <row r="1203" spans="2:19" s="60" customFormat="1" ht="12" x14ac:dyDescent="0.2">
      <c r="B1203" s="181"/>
      <c r="C1203" s="180" t="s">
        <v>1766</v>
      </c>
      <c r="D1203" s="214" t="s">
        <v>1129</v>
      </c>
      <c r="E1203" s="215">
        <v>90400</v>
      </c>
      <c r="F1203" s="284" t="s">
        <v>1453</v>
      </c>
      <c r="G1203" s="292" t="s">
        <v>2254</v>
      </c>
      <c r="H1203" s="291">
        <v>1</v>
      </c>
      <c r="I1203" s="270"/>
      <c r="J1203" s="270"/>
      <c r="K1203" s="257">
        <f t="shared" si="404"/>
        <v>0</v>
      </c>
      <c r="L1203" s="257">
        <f t="shared" si="405"/>
        <v>0</v>
      </c>
      <c r="M1203" s="257">
        <f t="shared" si="406"/>
        <v>0</v>
      </c>
      <c r="N1203" s="257">
        <f t="shared" si="407"/>
        <v>0</v>
      </c>
      <c r="O1203" s="258"/>
      <c r="P1203" s="270" t="e">
        <f>IF(OR(E1203="",G1203=0),"",VLOOKUP(E1203,#REF!,10,0)*H1203)</f>
        <v>#REF!</v>
      </c>
      <c r="Q1203" s="61"/>
      <c r="R1203" s="63"/>
      <c r="S1203" s="61"/>
    </row>
    <row r="1204" spans="2:19" s="60" customFormat="1" ht="12" x14ac:dyDescent="0.2">
      <c r="B1204" s="181"/>
      <c r="C1204" s="180"/>
      <c r="D1204" s="214"/>
      <c r="E1204" s="215"/>
      <c r="F1204" s="284"/>
      <c r="G1204" s="292"/>
      <c r="H1204" s="291"/>
      <c r="I1204" s="257"/>
      <c r="J1204" s="257"/>
      <c r="K1204" s="257"/>
      <c r="L1204" s="257"/>
      <c r="M1204" s="257"/>
      <c r="N1204" s="257"/>
      <c r="O1204" s="258"/>
      <c r="P1204" s="258"/>
      <c r="Q1204" s="61"/>
      <c r="R1204" s="63"/>
      <c r="S1204" s="61"/>
    </row>
    <row r="1205" spans="2:19" s="60" customFormat="1" ht="12" x14ac:dyDescent="0.2">
      <c r="B1205" s="181"/>
      <c r="C1205" s="180"/>
      <c r="D1205" s="214">
        <v>10</v>
      </c>
      <c r="E1205" s="215"/>
      <c r="F1205" s="241" t="s">
        <v>1931</v>
      </c>
      <c r="G1205" s="217"/>
      <c r="H1205" s="257"/>
      <c r="I1205" s="257"/>
      <c r="J1205" s="257"/>
      <c r="K1205" s="257"/>
      <c r="L1205" s="257"/>
      <c r="M1205" s="257"/>
      <c r="N1205" s="257"/>
      <c r="O1205" s="258">
        <f>SUM(N1207:N1341)</f>
        <v>0</v>
      </c>
      <c r="P1205" s="258"/>
      <c r="Q1205" s="61"/>
      <c r="R1205" s="63"/>
      <c r="S1205" s="61"/>
    </row>
    <row r="1206" spans="2:19" s="60" customFormat="1" ht="12" x14ac:dyDescent="0.2">
      <c r="B1206" s="181"/>
      <c r="C1206" s="180"/>
      <c r="D1206" s="214" t="s">
        <v>1932</v>
      </c>
      <c r="E1206" s="215"/>
      <c r="F1206" s="241" t="s">
        <v>1930</v>
      </c>
      <c r="G1206" s="217"/>
      <c r="H1206" s="257"/>
      <c r="I1206" s="257"/>
      <c r="J1206" s="257"/>
      <c r="K1206" s="257"/>
      <c r="L1206" s="257"/>
      <c r="M1206" s="257"/>
      <c r="N1206" s="257"/>
      <c r="O1206" s="258"/>
      <c r="P1206" s="258"/>
      <c r="Q1206" s="61"/>
      <c r="R1206" s="63"/>
      <c r="S1206" s="61"/>
    </row>
    <row r="1207" spans="2:19" s="60" customFormat="1" ht="24" x14ac:dyDescent="0.2">
      <c r="B1207" s="181"/>
      <c r="C1207" s="180" t="s">
        <v>1867</v>
      </c>
      <c r="D1207" s="214" t="s">
        <v>1832</v>
      </c>
      <c r="E1207" s="215" t="s">
        <v>2157</v>
      </c>
      <c r="F1207" s="242" t="s">
        <v>2158</v>
      </c>
      <c r="G1207" s="217" t="s">
        <v>2254</v>
      </c>
      <c r="H1207" s="257">
        <v>145</v>
      </c>
      <c r="I1207" s="270"/>
      <c r="J1207" s="270"/>
      <c r="K1207" s="271">
        <f t="shared" ref="K1207:K1216" si="408">IF(H1207="","",I1207+J1207)</f>
        <v>0</v>
      </c>
      <c r="L1207" s="270">
        <f t="shared" ref="L1207:L1216" si="409">IF(H1207="","",H1207*I1207)</f>
        <v>0</v>
      </c>
      <c r="M1207" s="270">
        <f t="shared" ref="M1207:M1216" si="410">IF(H1207="","",H1207*J1207)</f>
        <v>0</v>
      </c>
      <c r="N1207" s="271">
        <f t="shared" ref="N1207:N1216" si="411">IF(H1207="","",H1207*K1207)</f>
        <v>0</v>
      </c>
      <c r="O1207" s="270"/>
      <c r="P1207" s="270" t="e">
        <f>IF(OR(E1207="",G1207=0),"",VLOOKUP(E1207,#REF!,7,0)*H1207)</f>
        <v>#REF!</v>
      </c>
      <c r="Q1207" s="61"/>
      <c r="R1207" s="63"/>
      <c r="S1207" s="61"/>
    </row>
    <row r="1208" spans="2:19" s="60" customFormat="1" ht="24" x14ac:dyDescent="0.2">
      <c r="B1208" s="181"/>
      <c r="C1208" s="180" t="s">
        <v>1867</v>
      </c>
      <c r="D1208" s="214" t="s">
        <v>1833</v>
      </c>
      <c r="E1208" s="215" t="s">
        <v>2155</v>
      </c>
      <c r="F1208" s="242" t="s">
        <v>2156</v>
      </c>
      <c r="G1208" s="217" t="s">
        <v>2254</v>
      </c>
      <c r="H1208" s="257">
        <v>1</v>
      </c>
      <c r="I1208" s="270"/>
      <c r="J1208" s="270"/>
      <c r="K1208" s="271">
        <f t="shared" si="408"/>
        <v>0</v>
      </c>
      <c r="L1208" s="270">
        <f t="shared" si="409"/>
        <v>0</v>
      </c>
      <c r="M1208" s="270">
        <f t="shared" si="410"/>
        <v>0</v>
      </c>
      <c r="N1208" s="271">
        <f t="shared" si="411"/>
        <v>0</v>
      </c>
      <c r="O1208" s="270"/>
      <c r="P1208" s="270" t="e">
        <f>IF(OR(E1208="",G1208=0),"",VLOOKUP(E1208,#REF!,7,0)*H1208)</f>
        <v>#REF!</v>
      </c>
      <c r="Q1208" s="61"/>
      <c r="R1208" s="63"/>
      <c r="S1208" s="61"/>
    </row>
    <row r="1209" spans="2:19" s="60" customFormat="1" ht="24" x14ac:dyDescent="0.2">
      <c r="B1209" s="181"/>
      <c r="C1209" s="180" t="s">
        <v>1867</v>
      </c>
      <c r="D1209" s="214" t="s">
        <v>1834</v>
      </c>
      <c r="E1209" s="215" t="s">
        <v>2088</v>
      </c>
      <c r="F1209" s="243" t="s">
        <v>1481</v>
      </c>
      <c r="G1209" s="217" t="s">
        <v>2254</v>
      </c>
      <c r="H1209" s="257">
        <v>2</v>
      </c>
      <c r="I1209" s="270"/>
      <c r="J1209" s="270"/>
      <c r="K1209" s="271">
        <f t="shared" si="408"/>
        <v>0</v>
      </c>
      <c r="L1209" s="270">
        <f t="shared" si="409"/>
        <v>0</v>
      </c>
      <c r="M1209" s="270">
        <f t="shared" si="410"/>
        <v>0</v>
      </c>
      <c r="N1209" s="271">
        <f t="shared" si="411"/>
        <v>0</v>
      </c>
      <c r="O1209" s="270"/>
      <c r="P1209" s="270" t="e">
        <f>IF(OR(E1209="",G1209=0),"",VLOOKUP(E1209,#REF!,7,0)*H1209)</f>
        <v>#REF!</v>
      </c>
      <c r="Q1209" s="61"/>
      <c r="R1209" s="63"/>
      <c r="S1209" s="61"/>
    </row>
    <row r="1210" spans="2:19" s="60" customFormat="1" ht="12" x14ac:dyDescent="0.2">
      <c r="B1210" s="181"/>
      <c r="C1210" s="180" t="s">
        <v>1867</v>
      </c>
      <c r="D1210" s="214" t="s">
        <v>1835</v>
      </c>
      <c r="E1210" s="215" t="s">
        <v>2171</v>
      </c>
      <c r="F1210" s="243" t="s">
        <v>2172</v>
      </c>
      <c r="G1210" s="217" t="s">
        <v>2254</v>
      </c>
      <c r="H1210" s="257">
        <v>11</v>
      </c>
      <c r="I1210" s="270"/>
      <c r="J1210" s="270"/>
      <c r="K1210" s="271">
        <f t="shared" si="408"/>
        <v>0</v>
      </c>
      <c r="L1210" s="270">
        <f t="shared" si="409"/>
        <v>0</v>
      </c>
      <c r="M1210" s="270">
        <f t="shared" si="410"/>
        <v>0</v>
      </c>
      <c r="N1210" s="271">
        <f t="shared" si="411"/>
        <v>0</v>
      </c>
      <c r="O1210" s="270"/>
      <c r="P1210" s="270" t="e">
        <f>IF(OR(E1210="",G1210=0),"",VLOOKUP(E1210,#REF!,7,0)*H1210)</f>
        <v>#REF!</v>
      </c>
      <c r="Q1210" s="61"/>
      <c r="R1210" s="63"/>
      <c r="S1210" s="61"/>
    </row>
    <row r="1211" spans="2:19" s="60" customFormat="1" ht="12" x14ac:dyDescent="0.2">
      <c r="B1211" s="181"/>
      <c r="C1211" s="180" t="s">
        <v>1867</v>
      </c>
      <c r="D1211" s="214" t="s">
        <v>1933</v>
      </c>
      <c r="E1211" s="215" t="s">
        <v>2169</v>
      </c>
      <c r="F1211" s="243" t="s">
        <v>2170</v>
      </c>
      <c r="G1211" s="217" t="s">
        <v>2254</v>
      </c>
      <c r="H1211" s="257">
        <v>2</v>
      </c>
      <c r="I1211" s="270"/>
      <c r="J1211" s="270"/>
      <c r="K1211" s="271">
        <f t="shared" si="408"/>
        <v>0</v>
      </c>
      <c r="L1211" s="270">
        <f t="shared" si="409"/>
        <v>0</v>
      </c>
      <c r="M1211" s="270">
        <f t="shared" si="410"/>
        <v>0</v>
      </c>
      <c r="N1211" s="271">
        <f t="shared" si="411"/>
        <v>0</v>
      </c>
      <c r="O1211" s="270"/>
      <c r="P1211" s="270" t="e">
        <f>IF(OR(E1211="",G1211=0),"",VLOOKUP(E1211,#REF!,7,0)*H1211)</f>
        <v>#REF!</v>
      </c>
      <c r="Q1211" s="61"/>
      <c r="R1211" s="63"/>
      <c r="S1211" s="61"/>
    </row>
    <row r="1212" spans="2:19" s="60" customFormat="1" ht="12" x14ac:dyDescent="0.2">
      <c r="B1212" s="181"/>
      <c r="C1212" s="180" t="s">
        <v>1867</v>
      </c>
      <c r="D1212" s="214" t="s">
        <v>1836</v>
      </c>
      <c r="E1212" s="215" t="s">
        <v>2167</v>
      </c>
      <c r="F1212" s="243" t="s">
        <v>2168</v>
      </c>
      <c r="G1212" s="217" t="s">
        <v>2254</v>
      </c>
      <c r="H1212" s="257">
        <v>2</v>
      </c>
      <c r="I1212" s="270"/>
      <c r="J1212" s="270"/>
      <c r="K1212" s="271">
        <f t="shared" si="408"/>
        <v>0</v>
      </c>
      <c r="L1212" s="270">
        <f t="shared" si="409"/>
        <v>0</v>
      </c>
      <c r="M1212" s="270">
        <f t="shared" si="410"/>
        <v>0</v>
      </c>
      <c r="N1212" s="271">
        <f t="shared" si="411"/>
        <v>0</v>
      </c>
      <c r="O1212" s="270"/>
      <c r="P1212" s="270" t="e">
        <f>IF(OR(E1212="",G1212=0),"",VLOOKUP(E1212,#REF!,7,0)*H1212)</f>
        <v>#REF!</v>
      </c>
      <c r="Q1212" s="61"/>
      <c r="R1212" s="63"/>
      <c r="S1212" s="61"/>
    </row>
    <row r="1213" spans="2:19" s="60" customFormat="1" ht="12" x14ac:dyDescent="0.2">
      <c r="B1213" s="181"/>
      <c r="C1213" s="180" t="s">
        <v>1867</v>
      </c>
      <c r="D1213" s="214" t="s">
        <v>1837</v>
      </c>
      <c r="E1213" s="215" t="s">
        <v>2165</v>
      </c>
      <c r="F1213" s="243" t="s">
        <v>2166</v>
      </c>
      <c r="G1213" s="217" t="s">
        <v>2254</v>
      </c>
      <c r="H1213" s="257">
        <v>1</v>
      </c>
      <c r="I1213" s="270"/>
      <c r="J1213" s="270"/>
      <c r="K1213" s="271">
        <f t="shared" si="408"/>
        <v>0</v>
      </c>
      <c r="L1213" s="270">
        <f t="shared" si="409"/>
        <v>0</v>
      </c>
      <c r="M1213" s="270">
        <f t="shared" si="410"/>
        <v>0</v>
      </c>
      <c r="N1213" s="271">
        <f t="shared" si="411"/>
        <v>0</v>
      </c>
      <c r="O1213" s="270"/>
      <c r="P1213" s="270" t="e">
        <f>IF(OR(E1213="",G1213=0),"",VLOOKUP(E1213,#REF!,7,0)*H1213)</f>
        <v>#REF!</v>
      </c>
      <c r="Q1213" s="61"/>
      <c r="R1213" s="63"/>
      <c r="S1213" s="61"/>
    </row>
    <row r="1214" spans="2:19" s="60" customFormat="1" ht="12" x14ac:dyDescent="0.2">
      <c r="B1214" s="181"/>
      <c r="C1214" s="180" t="s">
        <v>1867</v>
      </c>
      <c r="D1214" s="214" t="s">
        <v>1838</v>
      </c>
      <c r="E1214" s="215" t="s">
        <v>2161</v>
      </c>
      <c r="F1214" s="243" t="s">
        <v>2162</v>
      </c>
      <c r="G1214" s="217" t="s">
        <v>2254</v>
      </c>
      <c r="H1214" s="257">
        <v>4</v>
      </c>
      <c r="I1214" s="270"/>
      <c r="J1214" s="270"/>
      <c r="K1214" s="271">
        <f t="shared" si="408"/>
        <v>0</v>
      </c>
      <c r="L1214" s="270">
        <f t="shared" si="409"/>
        <v>0</v>
      </c>
      <c r="M1214" s="270">
        <f t="shared" si="410"/>
        <v>0</v>
      </c>
      <c r="N1214" s="271">
        <f t="shared" si="411"/>
        <v>0</v>
      </c>
      <c r="O1214" s="270"/>
      <c r="P1214" s="270" t="e">
        <f>IF(OR(E1214="",G1214=0),"",VLOOKUP(E1214,#REF!,7,0)*H1214)</f>
        <v>#REF!</v>
      </c>
      <c r="Q1214" s="61"/>
      <c r="R1214" s="63"/>
      <c r="S1214" s="61"/>
    </row>
    <row r="1215" spans="2:19" s="60" customFormat="1" ht="12" x14ac:dyDescent="0.2">
      <c r="B1215" s="181"/>
      <c r="C1215" s="180" t="s">
        <v>1867</v>
      </c>
      <c r="D1215" s="214" t="s">
        <v>1839</v>
      </c>
      <c r="E1215" s="215" t="s">
        <v>2159</v>
      </c>
      <c r="F1215" s="219" t="s">
        <v>2160</v>
      </c>
      <c r="G1215" s="217" t="s">
        <v>2254</v>
      </c>
      <c r="H1215" s="257">
        <v>2</v>
      </c>
      <c r="I1215" s="270"/>
      <c r="J1215" s="270"/>
      <c r="K1215" s="271">
        <f t="shared" si="408"/>
        <v>0</v>
      </c>
      <c r="L1215" s="270">
        <f t="shared" si="409"/>
        <v>0</v>
      </c>
      <c r="M1215" s="270">
        <f t="shared" si="410"/>
        <v>0</v>
      </c>
      <c r="N1215" s="271">
        <f t="shared" si="411"/>
        <v>0</v>
      </c>
      <c r="O1215" s="270"/>
      <c r="P1215" s="270" t="e">
        <f>IF(OR(E1215="",G1215=0),"",VLOOKUP(E1215,#REF!,7,0)*H1215)</f>
        <v>#REF!</v>
      </c>
      <c r="Q1215" s="61"/>
      <c r="R1215" s="63"/>
      <c r="S1215" s="61"/>
    </row>
    <row r="1216" spans="2:19" s="60" customFormat="1" ht="24" x14ac:dyDescent="0.2">
      <c r="B1216" s="181"/>
      <c r="C1216" s="180" t="s">
        <v>1867</v>
      </c>
      <c r="D1216" s="214" t="s">
        <v>1840</v>
      </c>
      <c r="E1216" s="215" t="s">
        <v>2153</v>
      </c>
      <c r="F1216" s="242" t="s">
        <v>2154</v>
      </c>
      <c r="G1216" s="217" t="s">
        <v>2254</v>
      </c>
      <c r="H1216" s="257">
        <v>6</v>
      </c>
      <c r="I1216" s="270"/>
      <c r="J1216" s="270"/>
      <c r="K1216" s="271">
        <f t="shared" si="408"/>
        <v>0</v>
      </c>
      <c r="L1216" s="270">
        <f t="shared" si="409"/>
        <v>0</v>
      </c>
      <c r="M1216" s="270">
        <f t="shared" si="410"/>
        <v>0</v>
      </c>
      <c r="N1216" s="271">
        <f t="shared" si="411"/>
        <v>0</v>
      </c>
      <c r="O1216" s="270"/>
      <c r="P1216" s="270" t="e">
        <f>IF(OR(E1216="",G1216=0),"",VLOOKUP(E1216,#REF!,7,0)*H1216)</f>
        <v>#REF!</v>
      </c>
      <c r="Q1216" s="61"/>
      <c r="R1216" s="63"/>
      <c r="S1216" s="61"/>
    </row>
    <row r="1217" spans="1:49" s="60" customFormat="1" ht="12" x14ac:dyDescent="0.2">
      <c r="B1217" s="181"/>
      <c r="C1217" s="180" t="s">
        <v>1867</v>
      </c>
      <c r="D1217" s="214" t="s">
        <v>1841</v>
      </c>
      <c r="E1217" s="100" t="s">
        <v>2228</v>
      </c>
      <c r="F1217" s="243" t="s">
        <v>1479</v>
      </c>
      <c r="G1217" s="217" t="s">
        <v>2254</v>
      </c>
      <c r="H1217" s="257">
        <v>1</v>
      </c>
      <c r="I1217" s="270"/>
      <c r="J1217" s="270"/>
      <c r="K1217" s="271">
        <f t="shared" ref="K1217:K1229" si="412">IF(H1217="","",I1217+J1217)</f>
        <v>0</v>
      </c>
      <c r="L1217" s="270">
        <f t="shared" ref="L1217:L1229" si="413">IF(H1217="","",H1217*I1217)</f>
        <v>0</v>
      </c>
      <c r="M1217" s="270">
        <f t="shared" ref="M1217:M1229" si="414">IF(H1217="","",H1217*J1217)</f>
        <v>0</v>
      </c>
      <c r="N1217" s="271">
        <f t="shared" ref="N1217:N1229" si="415">IF(H1217="","",H1217*K1217)</f>
        <v>0</v>
      </c>
      <c r="O1217" s="270"/>
      <c r="P1217" s="270" t="e">
        <f>IF(OR(E1217="",G1217=0),"",VLOOKUP(E1217,#REF!,7,0)*H1217)</f>
        <v>#REF!</v>
      </c>
      <c r="Q1217" s="61"/>
      <c r="R1217" s="63"/>
      <c r="S1217" s="61"/>
    </row>
    <row r="1218" spans="1:49" s="60" customFormat="1" ht="12" x14ac:dyDescent="0.2">
      <c r="A1218" s="61"/>
      <c r="B1218" s="181"/>
      <c r="C1218" s="180" t="s">
        <v>1766</v>
      </c>
      <c r="D1218" s="214" t="s">
        <v>1153</v>
      </c>
      <c r="E1218" s="215">
        <v>90566</v>
      </c>
      <c r="F1218" s="244" t="s">
        <v>1078</v>
      </c>
      <c r="G1218" s="217" t="s">
        <v>2254</v>
      </c>
      <c r="H1218" s="257">
        <v>2</v>
      </c>
      <c r="I1218" s="270"/>
      <c r="J1218" s="270"/>
      <c r="K1218" s="257">
        <f t="shared" si="412"/>
        <v>0</v>
      </c>
      <c r="L1218" s="257">
        <f t="shared" si="413"/>
        <v>0</v>
      </c>
      <c r="M1218" s="257">
        <f t="shared" si="414"/>
        <v>0</v>
      </c>
      <c r="N1218" s="257">
        <f t="shared" si="415"/>
        <v>0</v>
      </c>
      <c r="O1218" s="258"/>
      <c r="P1218" s="270" t="e">
        <f>IF(OR(E1218="",G1218=0),"",VLOOKUP(E1218,#REF!,10,0)*H1218)</f>
        <v>#REF!</v>
      </c>
      <c r="Q1218" s="61"/>
      <c r="R1218" s="63"/>
      <c r="S1218" s="61"/>
    </row>
    <row r="1219" spans="1:49" s="60" customFormat="1" ht="12" x14ac:dyDescent="0.2">
      <c r="A1219" s="61"/>
      <c r="B1219" s="181"/>
      <c r="C1219" s="180" t="s">
        <v>1766</v>
      </c>
      <c r="D1219" s="214" t="s">
        <v>1842</v>
      </c>
      <c r="E1219" s="215">
        <v>90565</v>
      </c>
      <c r="F1219" s="244" t="s">
        <v>1133</v>
      </c>
      <c r="G1219" s="217" t="s">
        <v>2254</v>
      </c>
      <c r="H1219" s="257">
        <v>2</v>
      </c>
      <c r="I1219" s="270"/>
      <c r="J1219" s="270"/>
      <c r="K1219" s="257">
        <f t="shared" si="412"/>
        <v>0</v>
      </c>
      <c r="L1219" s="257">
        <f t="shared" si="413"/>
        <v>0</v>
      </c>
      <c r="M1219" s="257">
        <f t="shared" si="414"/>
        <v>0</v>
      </c>
      <c r="N1219" s="257">
        <f t="shared" si="415"/>
        <v>0</v>
      </c>
      <c r="O1219" s="258"/>
      <c r="P1219" s="270" t="e">
        <f>IF(OR(E1219="",G1219=0),"",VLOOKUP(E1219,#REF!,10,0)*H1219)</f>
        <v>#REF!</v>
      </c>
      <c r="Q1219" s="61"/>
      <c r="R1219" s="63"/>
      <c r="S1219" s="61"/>
    </row>
    <row r="1220" spans="1:49" s="60" customFormat="1" ht="24" x14ac:dyDescent="0.2">
      <c r="B1220" s="181"/>
      <c r="C1220" s="180" t="s">
        <v>1867</v>
      </c>
      <c r="D1220" s="214" t="s">
        <v>1843</v>
      </c>
      <c r="E1220" s="215">
        <v>40729</v>
      </c>
      <c r="F1220" s="243" t="s">
        <v>2227</v>
      </c>
      <c r="G1220" s="217" t="s">
        <v>2254</v>
      </c>
      <c r="H1220" s="257">
        <v>56</v>
      </c>
      <c r="I1220" s="270"/>
      <c r="J1220" s="270"/>
      <c r="K1220" s="271">
        <f t="shared" si="412"/>
        <v>0</v>
      </c>
      <c r="L1220" s="270">
        <f t="shared" si="413"/>
        <v>0</v>
      </c>
      <c r="M1220" s="270">
        <f t="shared" si="414"/>
        <v>0</v>
      </c>
      <c r="N1220" s="271">
        <f t="shared" si="415"/>
        <v>0</v>
      </c>
      <c r="O1220" s="270"/>
      <c r="P1220" s="270" t="e">
        <f>IF(OR(E1220="",G1220=0),"",VLOOKUP(E1220,#REF!,7,0)*H1220)</f>
        <v>#REF!</v>
      </c>
      <c r="Q1220" s="61"/>
      <c r="R1220" s="63"/>
      <c r="S1220" s="61"/>
    </row>
    <row r="1221" spans="1:49" s="60" customFormat="1" ht="12" x14ac:dyDescent="0.2">
      <c r="B1221" s="181"/>
      <c r="C1221" s="180" t="s">
        <v>1867</v>
      </c>
      <c r="D1221" s="214" t="s">
        <v>1844</v>
      </c>
      <c r="E1221" s="215">
        <v>83454</v>
      </c>
      <c r="F1221" s="243" t="s">
        <v>1883</v>
      </c>
      <c r="G1221" s="217" t="s">
        <v>2254</v>
      </c>
      <c r="H1221" s="257">
        <v>1</v>
      </c>
      <c r="I1221" s="270"/>
      <c r="J1221" s="270"/>
      <c r="K1221" s="271">
        <f t="shared" si="412"/>
        <v>0</v>
      </c>
      <c r="L1221" s="270">
        <f t="shared" si="413"/>
        <v>0</v>
      </c>
      <c r="M1221" s="270">
        <f t="shared" si="414"/>
        <v>0</v>
      </c>
      <c r="N1221" s="271">
        <f t="shared" si="415"/>
        <v>0</v>
      </c>
      <c r="O1221" s="270"/>
      <c r="P1221" s="270" t="e">
        <f>IF(OR(E1221="",G1221=0),"",VLOOKUP(E1221,#REF!,7,0)*H1221)</f>
        <v>#REF!</v>
      </c>
      <c r="Q1221" s="61"/>
      <c r="R1221" s="63"/>
      <c r="S1221" s="61"/>
    </row>
    <row r="1222" spans="1:49" s="60" customFormat="1" ht="12" x14ac:dyDescent="0.2">
      <c r="B1222" s="181"/>
      <c r="C1222" s="180" t="s">
        <v>1867</v>
      </c>
      <c r="D1222" s="214" t="s">
        <v>1934</v>
      </c>
      <c r="E1222" s="100" t="s">
        <v>2211</v>
      </c>
      <c r="F1222" s="243" t="s">
        <v>1475</v>
      </c>
      <c r="G1222" s="217" t="s">
        <v>2254</v>
      </c>
      <c r="H1222" s="257">
        <v>2</v>
      </c>
      <c r="I1222" s="270"/>
      <c r="J1222" s="270"/>
      <c r="K1222" s="271">
        <f t="shared" si="412"/>
        <v>0</v>
      </c>
      <c r="L1222" s="270">
        <f t="shared" si="413"/>
        <v>0</v>
      </c>
      <c r="M1222" s="270">
        <f t="shared" si="414"/>
        <v>0</v>
      </c>
      <c r="N1222" s="271">
        <f t="shared" si="415"/>
        <v>0</v>
      </c>
      <c r="O1222" s="270"/>
      <c r="P1222" s="270" t="e">
        <f>IF(OR(E1222="",G1222=0),"",VLOOKUP(E1222,#REF!,7,0)*H1222)</f>
        <v>#REF!</v>
      </c>
      <c r="Q1222" s="61"/>
      <c r="R1222" s="63"/>
      <c r="S1222" s="61"/>
    </row>
    <row r="1223" spans="1:49" s="60" customFormat="1" ht="12" x14ac:dyDescent="0.2">
      <c r="B1223" s="181"/>
      <c r="C1223" s="180" t="s">
        <v>1867</v>
      </c>
      <c r="D1223" s="214" t="s">
        <v>1935</v>
      </c>
      <c r="E1223" s="100">
        <v>72613</v>
      </c>
      <c r="F1223" s="243" t="s">
        <v>2132</v>
      </c>
      <c r="G1223" s="217" t="s">
        <v>2254</v>
      </c>
      <c r="H1223" s="257">
        <v>1</v>
      </c>
      <c r="I1223" s="270"/>
      <c r="J1223" s="270"/>
      <c r="K1223" s="271">
        <f t="shared" si="412"/>
        <v>0</v>
      </c>
      <c r="L1223" s="270">
        <f t="shared" si="413"/>
        <v>0</v>
      </c>
      <c r="M1223" s="270">
        <f t="shared" si="414"/>
        <v>0</v>
      </c>
      <c r="N1223" s="271">
        <f t="shared" si="415"/>
        <v>0</v>
      </c>
      <c r="O1223" s="270"/>
      <c r="P1223" s="270" t="e">
        <f>IF(OR(E1223="",G1223=0),"",VLOOKUP(E1223,#REF!,7,0)*H1223)</f>
        <v>#REF!</v>
      </c>
      <c r="Q1223" s="61"/>
      <c r="R1223" s="63"/>
      <c r="S1223" s="61"/>
    </row>
    <row r="1224" spans="1:49" s="60" customFormat="1" ht="24" x14ac:dyDescent="0.2">
      <c r="A1224" s="61"/>
      <c r="B1224" s="181"/>
      <c r="C1224" s="180" t="s">
        <v>1766</v>
      </c>
      <c r="D1224" s="214" t="s">
        <v>1936</v>
      </c>
      <c r="E1224" s="215">
        <v>90574</v>
      </c>
      <c r="F1224" s="244" t="s">
        <v>1079</v>
      </c>
      <c r="G1224" s="217" t="s">
        <v>2254</v>
      </c>
      <c r="H1224" s="257">
        <v>1</v>
      </c>
      <c r="I1224" s="270"/>
      <c r="J1224" s="270"/>
      <c r="K1224" s="257">
        <f t="shared" si="412"/>
        <v>0</v>
      </c>
      <c r="L1224" s="257">
        <f t="shared" si="413"/>
        <v>0</v>
      </c>
      <c r="M1224" s="257">
        <f t="shared" si="414"/>
        <v>0</v>
      </c>
      <c r="N1224" s="257">
        <f t="shared" si="415"/>
        <v>0</v>
      </c>
      <c r="O1224" s="258"/>
      <c r="P1224" s="270" t="e">
        <f>IF(OR(E1224="",G1224=0),"",VLOOKUP(E1224,#REF!,10,0)*H1224)</f>
        <v>#REF!</v>
      </c>
      <c r="Q1224" s="61"/>
      <c r="R1224" s="63"/>
      <c r="S1224" s="61"/>
    </row>
    <row r="1225" spans="1:49" s="60" customFormat="1" ht="12" x14ac:dyDescent="0.2">
      <c r="A1225" s="61"/>
      <c r="B1225" s="181"/>
      <c r="C1225" s="180" t="s">
        <v>1766</v>
      </c>
      <c r="D1225" s="214" t="s">
        <v>1154</v>
      </c>
      <c r="E1225" s="215">
        <v>90573</v>
      </c>
      <c r="F1225" s="244" t="s">
        <v>2008</v>
      </c>
      <c r="G1225" s="217" t="s">
        <v>2254</v>
      </c>
      <c r="H1225" s="257">
        <v>1</v>
      </c>
      <c r="I1225" s="270"/>
      <c r="J1225" s="270"/>
      <c r="K1225" s="257">
        <f t="shared" si="412"/>
        <v>0</v>
      </c>
      <c r="L1225" s="257">
        <f t="shared" si="413"/>
        <v>0</v>
      </c>
      <c r="M1225" s="257">
        <f t="shared" si="414"/>
        <v>0</v>
      </c>
      <c r="N1225" s="257">
        <f t="shared" si="415"/>
        <v>0</v>
      </c>
      <c r="O1225" s="258"/>
      <c r="P1225" s="270" t="e">
        <f>IF(OR(E1225="",G1225=0),"",VLOOKUP(E1225,#REF!,10,0)*H1225)</f>
        <v>#REF!</v>
      </c>
      <c r="Q1225" s="61"/>
      <c r="R1225" s="63"/>
      <c r="S1225" s="61"/>
    </row>
    <row r="1226" spans="1:49" s="60" customFormat="1" ht="12" x14ac:dyDescent="0.2">
      <c r="A1226" s="61"/>
      <c r="B1226" s="181"/>
      <c r="C1226" s="180" t="s">
        <v>1766</v>
      </c>
      <c r="D1226" s="214" t="s">
        <v>1845</v>
      </c>
      <c r="E1226" s="215">
        <v>90568</v>
      </c>
      <c r="F1226" s="244" t="s">
        <v>1080</v>
      </c>
      <c r="G1226" s="217" t="s">
        <v>2254</v>
      </c>
      <c r="H1226" s="257">
        <v>1</v>
      </c>
      <c r="I1226" s="270"/>
      <c r="J1226" s="270"/>
      <c r="K1226" s="257">
        <f t="shared" si="412"/>
        <v>0</v>
      </c>
      <c r="L1226" s="257">
        <f t="shared" si="413"/>
        <v>0</v>
      </c>
      <c r="M1226" s="257">
        <f t="shared" si="414"/>
        <v>0</v>
      </c>
      <c r="N1226" s="257">
        <f t="shared" si="415"/>
        <v>0</v>
      </c>
      <c r="O1226" s="258"/>
      <c r="P1226" s="270" t="e">
        <f>IF(OR(E1226="",G1226=0),"",VLOOKUP(E1226,#REF!,10,0)*H1226)</f>
        <v>#REF!</v>
      </c>
      <c r="Q1226" s="61"/>
      <c r="R1226" s="63"/>
      <c r="S1226" s="61"/>
    </row>
    <row r="1227" spans="1:49" s="60" customFormat="1" ht="12" x14ac:dyDescent="0.2">
      <c r="A1227" s="61"/>
      <c r="B1227" s="181"/>
      <c r="C1227" s="180" t="s">
        <v>1766</v>
      </c>
      <c r="D1227" s="214" t="s">
        <v>1937</v>
      </c>
      <c r="E1227" s="215">
        <v>90575</v>
      </c>
      <c r="F1227" s="244" t="s">
        <v>2009</v>
      </c>
      <c r="G1227" s="217" t="s">
        <v>2254</v>
      </c>
      <c r="H1227" s="257">
        <v>1</v>
      </c>
      <c r="I1227" s="270"/>
      <c r="J1227" s="270"/>
      <c r="K1227" s="257">
        <f t="shared" si="412"/>
        <v>0</v>
      </c>
      <c r="L1227" s="257">
        <f t="shared" si="413"/>
        <v>0</v>
      </c>
      <c r="M1227" s="257">
        <f t="shared" si="414"/>
        <v>0</v>
      </c>
      <c r="N1227" s="257">
        <f t="shared" si="415"/>
        <v>0</v>
      </c>
      <c r="O1227" s="258"/>
      <c r="P1227" s="270" t="e">
        <f>IF(OR(E1227="",G1227=0),"",VLOOKUP(E1227,#REF!,10,0)*H1227)</f>
        <v>#REF!</v>
      </c>
      <c r="Q1227" s="61"/>
      <c r="R1227" s="63"/>
      <c r="S1227" s="61"/>
    </row>
    <row r="1228" spans="1:49" s="60" customFormat="1" ht="12" x14ac:dyDescent="0.2">
      <c r="A1228" s="61"/>
      <c r="B1228" s="181"/>
      <c r="C1228" s="180" t="s">
        <v>1766</v>
      </c>
      <c r="D1228" s="214" t="s">
        <v>1846</v>
      </c>
      <c r="E1228" s="215">
        <v>90572</v>
      </c>
      <c r="F1228" s="244" t="s">
        <v>2007</v>
      </c>
      <c r="G1228" s="217" t="s">
        <v>2254</v>
      </c>
      <c r="H1228" s="257">
        <v>1</v>
      </c>
      <c r="I1228" s="270"/>
      <c r="J1228" s="270"/>
      <c r="K1228" s="257">
        <f t="shared" si="412"/>
        <v>0</v>
      </c>
      <c r="L1228" s="257">
        <f t="shared" si="413"/>
        <v>0</v>
      </c>
      <c r="M1228" s="257">
        <f t="shared" si="414"/>
        <v>0</v>
      </c>
      <c r="N1228" s="257">
        <f t="shared" si="415"/>
        <v>0</v>
      </c>
      <c r="O1228" s="258"/>
      <c r="P1228" s="270" t="e">
        <f>IF(OR(E1228="",G1228=0),"",VLOOKUP(E1228,#REF!,10,0)*H1228)</f>
        <v>#REF!</v>
      </c>
      <c r="Q1228" s="61"/>
      <c r="R1228" s="63"/>
      <c r="S1228" s="61"/>
    </row>
    <row r="1229" spans="1:49" s="60" customFormat="1" ht="24" x14ac:dyDescent="0.2">
      <c r="A1229" s="61"/>
      <c r="B1229" s="181"/>
      <c r="C1229" s="180" t="s">
        <v>1766</v>
      </c>
      <c r="D1229" s="214" t="s">
        <v>1847</v>
      </c>
      <c r="E1229" s="215">
        <v>90576</v>
      </c>
      <c r="F1229" s="244" t="s">
        <v>1138</v>
      </c>
      <c r="G1229" s="217" t="s">
        <v>2254</v>
      </c>
      <c r="H1229" s="257">
        <v>1</v>
      </c>
      <c r="I1229" s="270"/>
      <c r="J1229" s="270"/>
      <c r="K1229" s="257">
        <f t="shared" si="412"/>
        <v>0</v>
      </c>
      <c r="L1229" s="257">
        <f t="shared" si="413"/>
        <v>0</v>
      </c>
      <c r="M1229" s="257">
        <f t="shared" si="414"/>
        <v>0</v>
      </c>
      <c r="N1229" s="257">
        <f t="shared" si="415"/>
        <v>0</v>
      </c>
      <c r="O1229" s="258"/>
      <c r="P1229" s="270" t="e">
        <f>IF(OR(E1229="",G1229=0),"",VLOOKUP(E1229,#REF!,10,0)*H1229)</f>
        <v>#REF!</v>
      </c>
      <c r="Q1229" s="61"/>
      <c r="R1229" s="63"/>
      <c r="S1229" s="61"/>
    </row>
    <row r="1230" spans="1:49" s="167" customFormat="1" ht="12" x14ac:dyDescent="0.2">
      <c r="B1230" s="181"/>
      <c r="C1230" s="180"/>
      <c r="D1230" s="214" t="s">
        <v>1155</v>
      </c>
      <c r="E1230" s="215"/>
      <c r="F1230" s="245" t="s">
        <v>1903</v>
      </c>
      <c r="G1230" s="217"/>
      <c r="H1230" s="257"/>
      <c r="I1230" s="257"/>
      <c r="J1230" s="257"/>
      <c r="K1230" s="257"/>
      <c r="L1230" s="257"/>
      <c r="M1230" s="257"/>
      <c r="N1230" s="257"/>
      <c r="O1230" s="258"/>
      <c r="P1230" s="258"/>
      <c r="Q1230" s="61"/>
      <c r="R1230" s="63"/>
      <c r="S1230" s="61"/>
      <c r="T1230" s="60"/>
      <c r="U1230" s="60"/>
      <c r="V1230" s="60"/>
      <c r="W1230" s="60"/>
      <c r="X1230" s="60"/>
      <c r="Y1230" s="60"/>
      <c r="Z1230" s="60"/>
      <c r="AA1230" s="60"/>
      <c r="AB1230" s="60"/>
      <c r="AC1230" s="60"/>
      <c r="AD1230" s="60"/>
      <c r="AE1230" s="60"/>
      <c r="AF1230" s="60"/>
      <c r="AG1230" s="60"/>
      <c r="AH1230" s="60"/>
      <c r="AI1230" s="60"/>
      <c r="AJ1230" s="60"/>
      <c r="AK1230" s="60"/>
      <c r="AL1230" s="60"/>
      <c r="AM1230" s="60"/>
      <c r="AN1230" s="60"/>
      <c r="AO1230" s="60"/>
      <c r="AP1230" s="60"/>
      <c r="AQ1230" s="60"/>
      <c r="AR1230" s="60"/>
      <c r="AS1230" s="60"/>
      <c r="AT1230" s="60"/>
      <c r="AU1230" s="60"/>
      <c r="AV1230" s="60"/>
      <c r="AW1230" s="60"/>
    </row>
    <row r="1231" spans="1:49" s="60" customFormat="1" ht="24" x14ac:dyDescent="0.2">
      <c r="B1231" s="181"/>
      <c r="C1231" s="180" t="s">
        <v>1766</v>
      </c>
      <c r="D1231" s="214" t="s">
        <v>1938</v>
      </c>
      <c r="E1231" s="215">
        <v>90603</v>
      </c>
      <c r="F1231" s="244" t="s">
        <v>1013</v>
      </c>
      <c r="G1231" s="217" t="s">
        <v>2254</v>
      </c>
      <c r="H1231" s="257">
        <v>156</v>
      </c>
      <c r="I1231" s="270"/>
      <c r="J1231" s="270"/>
      <c r="K1231" s="257">
        <f t="shared" ref="K1231:K1239" si="416">IF(H1231="","",I1231+J1231)</f>
        <v>0</v>
      </c>
      <c r="L1231" s="257">
        <f t="shared" ref="L1231:L1239" si="417">IF(H1231="","",H1231*I1231)</f>
        <v>0</v>
      </c>
      <c r="M1231" s="257">
        <f t="shared" ref="M1231:M1239" si="418">IF(H1231="","",H1231*J1231)</f>
        <v>0</v>
      </c>
      <c r="N1231" s="257">
        <f t="shared" ref="N1231:N1239" si="419">IF(H1231="","",H1231*K1231)</f>
        <v>0</v>
      </c>
      <c r="O1231" s="258"/>
      <c r="P1231" s="270" t="e">
        <f>IF(OR(E1231="",G1231=0),"",VLOOKUP(E1231,#REF!,10,0)*H1231)</f>
        <v>#REF!</v>
      </c>
      <c r="Q1231" s="61"/>
      <c r="R1231" s="63"/>
      <c r="S1231" s="61"/>
    </row>
    <row r="1232" spans="1:49" s="60" customFormat="1" ht="24" x14ac:dyDescent="0.2">
      <c r="B1232" s="181"/>
      <c r="C1232" s="180" t="s">
        <v>1766</v>
      </c>
      <c r="D1232" s="214" t="s">
        <v>1939</v>
      </c>
      <c r="E1232" s="215">
        <v>90604</v>
      </c>
      <c r="F1232" s="246" t="s">
        <v>1014</v>
      </c>
      <c r="G1232" s="217" t="s">
        <v>2254</v>
      </c>
      <c r="H1232" s="257">
        <v>33</v>
      </c>
      <c r="I1232" s="270"/>
      <c r="J1232" s="270"/>
      <c r="K1232" s="257">
        <f t="shared" si="416"/>
        <v>0</v>
      </c>
      <c r="L1232" s="257">
        <f t="shared" si="417"/>
        <v>0</v>
      </c>
      <c r="M1232" s="257">
        <f t="shared" si="418"/>
        <v>0</v>
      </c>
      <c r="N1232" s="257">
        <f t="shared" si="419"/>
        <v>0</v>
      </c>
      <c r="O1232" s="258"/>
      <c r="P1232" s="270" t="e">
        <f>IF(OR(E1232="",G1232=0),"",VLOOKUP(E1232,#REF!,10,0)*H1232)</f>
        <v>#REF!</v>
      </c>
      <c r="Q1232" s="61"/>
      <c r="R1232" s="63"/>
      <c r="S1232" s="61"/>
    </row>
    <row r="1233" spans="1:49" s="60" customFormat="1" ht="12" x14ac:dyDescent="0.2">
      <c r="B1233" s="181"/>
      <c r="C1233" s="180" t="s">
        <v>1766</v>
      </c>
      <c r="D1233" s="214" t="s">
        <v>1940</v>
      </c>
      <c r="E1233" s="215">
        <v>90673</v>
      </c>
      <c r="F1233" s="244" t="s">
        <v>1179</v>
      </c>
      <c r="G1233" s="217" t="s">
        <v>2254</v>
      </c>
      <c r="H1233" s="257">
        <v>25</v>
      </c>
      <c r="I1233" s="270"/>
      <c r="J1233" s="270"/>
      <c r="K1233" s="257">
        <f t="shared" si="416"/>
        <v>0</v>
      </c>
      <c r="L1233" s="257">
        <f t="shared" si="417"/>
        <v>0</v>
      </c>
      <c r="M1233" s="257">
        <f t="shared" si="418"/>
        <v>0</v>
      </c>
      <c r="N1233" s="257">
        <f t="shared" si="419"/>
        <v>0</v>
      </c>
      <c r="O1233" s="258"/>
      <c r="P1233" s="270" t="e">
        <f>IF(OR(E1233="",G1233=0),"",VLOOKUP(E1233,#REF!,10,0)*H1233)</f>
        <v>#REF!</v>
      </c>
      <c r="Q1233" s="61"/>
      <c r="R1233" s="63"/>
      <c r="S1233" s="61"/>
    </row>
    <row r="1234" spans="1:49" s="167" customFormat="1" ht="24" x14ac:dyDescent="0.2">
      <c r="B1234" s="181"/>
      <c r="C1234" s="180" t="s">
        <v>1867</v>
      </c>
      <c r="D1234" s="214" t="s">
        <v>1941</v>
      </c>
      <c r="E1234" s="215">
        <v>9535</v>
      </c>
      <c r="F1234" s="246" t="s">
        <v>2179</v>
      </c>
      <c r="G1234" s="217" t="s">
        <v>2254</v>
      </c>
      <c r="H1234" s="257">
        <v>6</v>
      </c>
      <c r="I1234" s="270"/>
      <c r="J1234" s="270"/>
      <c r="K1234" s="271">
        <f t="shared" si="416"/>
        <v>0</v>
      </c>
      <c r="L1234" s="270">
        <f t="shared" si="417"/>
        <v>0</v>
      </c>
      <c r="M1234" s="270">
        <f t="shared" si="418"/>
        <v>0</v>
      </c>
      <c r="N1234" s="271">
        <f t="shared" si="419"/>
        <v>0</v>
      </c>
      <c r="O1234" s="270"/>
      <c r="P1234" s="270" t="e">
        <f>IF(OR(E1234="",G1234=0),"",VLOOKUP(E1234,#REF!,7,0)*H1234)</f>
        <v>#REF!</v>
      </c>
      <c r="Q1234" s="61"/>
      <c r="R1234" s="63"/>
      <c r="S1234" s="61"/>
      <c r="T1234" s="60"/>
      <c r="U1234" s="60"/>
      <c r="V1234" s="60"/>
      <c r="W1234" s="60"/>
      <c r="X1234" s="60"/>
      <c r="Y1234" s="60"/>
      <c r="Z1234" s="60"/>
      <c r="AA1234" s="60"/>
      <c r="AB1234" s="60"/>
      <c r="AC1234" s="60"/>
      <c r="AD1234" s="60"/>
      <c r="AE1234" s="60"/>
      <c r="AF1234" s="60"/>
      <c r="AG1234" s="60"/>
      <c r="AH1234" s="60"/>
      <c r="AI1234" s="60"/>
      <c r="AJ1234" s="60"/>
      <c r="AK1234" s="60"/>
      <c r="AL1234" s="60"/>
      <c r="AM1234" s="60"/>
      <c r="AN1234" s="60"/>
      <c r="AO1234" s="60"/>
      <c r="AP1234" s="60"/>
      <c r="AQ1234" s="60"/>
      <c r="AR1234" s="60"/>
      <c r="AS1234" s="60"/>
      <c r="AT1234" s="60"/>
      <c r="AU1234" s="60"/>
      <c r="AV1234" s="60"/>
      <c r="AW1234" s="60"/>
    </row>
    <row r="1235" spans="1:49" s="167" customFormat="1" ht="24" x14ac:dyDescent="0.2">
      <c r="B1235" s="181"/>
      <c r="C1235" s="180" t="s">
        <v>1766</v>
      </c>
      <c r="D1235" s="214" t="s">
        <v>1848</v>
      </c>
      <c r="E1235" s="215">
        <v>90597</v>
      </c>
      <c r="F1235" s="242" t="s">
        <v>1149</v>
      </c>
      <c r="G1235" s="217" t="s">
        <v>2254</v>
      </c>
      <c r="H1235" s="257">
        <v>6</v>
      </c>
      <c r="I1235" s="270"/>
      <c r="J1235" s="270"/>
      <c r="K1235" s="257">
        <f t="shared" si="416"/>
        <v>0</v>
      </c>
      <c r="L1235" s="257">
        <f t="shared" si="417"/>
        <v>0</v>
      </c>
      <c r="M1235" s="257">
        <f t="shared" si="418"/>
        <v>0</v>
      </c>
      <c r="N1235" s="257">
        <f t="shared" si="419"/>
        <v>0</v>
      </c>
      <c r="O1235" s="258"/>
      <c r="P1235" s="270" t="e">
        <f>IF(OR(E1235="",G1235=0),"",VLOOKUP(E1235,#REF!,10,0)*H1235)</f>
        <v>#REF!</v>
      </c>
      <c r="Q1235" s="61"/>
      <c r="R1235" s="63"/>
      <c r="S1235" s="61"/>
      <c r="T1235" s="60"/>
      <c r="U1235" s="60"/>
      <c r="V1235" s="60"/>
      <c r="W1235" s="60"/>
      <c r="X1235" s="60"/>
      <c r="Y1235" s="60"/>
      <c r="Z1235" s="60"/>
      <c r="AA1235" s="60"/>
      <c r="AB1235" s="60"/>
      <c r="AC1235" s="60"/>
      <c r="AD1235" s="60"/>
      <c r="AE1235" s="60"/>
      <c r="AF1235" s="60"/>
      <c r="AG1235" s="60"/>
      <c r="AH1235" s="60"/>
      <c r="AI1235" s="60"/>
      <c r="AJ1235" s="60"/>
      <c r="AK1235" s="60"/>
      <c r="AL1235" s="60"/>
      <c r="AM1235" s="60"/>
      <c r="AN1235" s="60"/>
      <c r="AO1235" s="60"/>
      <c r="AP1235" s="60"/>
      <c r="AQ1235" s="60"/>
      <c r="AR1235" s="60"/>
      <c r="AS1235" s="60"/>
      <c r="AT1235" s="60"/>
      <c r="AU1235" s="60"/>
      <c r="AV1235" s="60"/>
      <c r="AW1235" s="60"/>
    </row>
    <row r="1236" spans="1:49" s="167" customFormat="1" ht="12" x14ac:dyDescent="0.2">
      <c r="A1236" s="168"/>
      <c r="B1236" s="181"/>
      <c r="C1236" s="180" t="s">
        <v>1766</v>
      </c>
      <c r="D1236" s="214" t="s">
        <v>1849</v>
      </c>
      <c r="E1236" s="215">
        <v>90537</v>
      </c>
      <c r="F1236" s="232" t="s">
        <v>1862</v>
      </c>
      <c r="G1236" s="217" t="s">
        <v>2254</v>
      </c>
      <c r="H1236" s="257">
        <v>4</v>
      </c>
      <c r="I1236" s="270"/>
      <c r="J1236" s="270"/>
      <c r="K1236" s="257">
        <f t="shared" si="416"/>
        <v>0</v>
      </c>
      <c r="L1236" s="257">
        <f t="shared" si="417"/>
        <v>0</v>
      </c>
      <c r="M1236" s="257">
        <f t="shared" si="418"/>
        <v>0</v>
      </c>
      <c r="N1236" s="257">
        <f t="shared" si="419"/>
        <v>0</v>
      </c>
      <c r="O1236" s="258"/>
      <c r="P1236" s="270" t="e">
        <f>IF(OR(E1236="",G1236=0),"",VLOOKUP(E1236,#REF!,10,0)*H1236)</f>
        <v>#REF!</v>
      </c>
      <c r="Q1236" s="61"/>
      <c r="R1236" s="63"/>
      <c r="S1236" s="61"/>
      <c r="T1236" s="60"/>
      <c r="U1236" s="60"/>
      <c r="V1236" s="60"/>
      <c r="W1236" s="60"/>
      <c r="X1236" s="60"/>
      <c r="Y1236" s="60"/>
      <c r="Z1236" s="60"/>
      <c r="AA1236" s="60"/>
      <c r="AB1236" s="60"/>
      <c r="AC1236" s="60"/>
      <c r="AD1236" s="60"/>
      <c r="AE1236" s="60"/>
      <c r="AF1236" s="60"/>
      <c r="AG1236" s="60"/>
      <c r="AH1236" s="60"/>
      <c r="AI1236" s="60"/>
      <c r="AJ1236" s="60"/>
      <c r="AK1236" s="60"/>
      <c r="AL1236" s="60"/>
      <c r="AM1236" s="60"/>
      <c r="AN1236" s="60"/>
      <c r="AO1236" s="60"/>
      <c r="AP1236" s="60"/>
      <c r="AQ1236" s="60"/>
      <c r="AR1236" s="60"/>
      <c r="AS1236" s="60"/>
      <c r="AT1236" s="60"/>
      <c r="AU1236" s="60"/>
      <c r="AV1236" s="60"/>
      <c r="AW1236" s="60"/>
    </row>
    <row r="1237" spans="1:49" s="167" customFormat="1" ht="12" x14ac:dyDescent="0.2">
      <c r="A1237" s="168"/>
      <c r="B1237" s="181"/>
      <c r="C1237" s="180" t="s">
        <v>1766</v>
      </c>
      <c r="D1237" s="214" t="s">
        <v>1850</v>
      </c>
      <c r="E1237" s="215">
        <v>90502</v>
      </c>
      <c r="F1237" s="246" t="s">
        <v>1081</v>
      </c>
      <c r="G1237" s="217" t="s">
        <v>2254</v>
      </c>
      <c r="H1237" s="257">
        <v>10</v>
      </c>
      <c r="I1237" s="270"/>
      <c r="J1237" s="270"/>
      <c r="K1237" s="257">
        <f t="shared" si="416"/>
        <v>0</v>
      </c>
      <c r="L1237" s="257">
        <f t="shared" si="417"/>
        <v>0</v>
      </c>
      <c r="M1237" s="257">
        <f t="shared" si="418"/>
        <v>0</v>
      </c>
      <c r="N1237" s="257">
        <f t="shared" si="419"/>
        <v>0</v>
      </c>
      <c r="O1237" s="258"/>
      <c r="P1237" s="270" t="e">
        <f>IF(OR(E1237="",G1237=0),"",VLOOKUP(E1237,#REF!,10,0)*H1237)</f>
        <v>#REF!</v>
      </c>
      <c r="Q1237" s="61"/>
      <c r="R1237" s="63"/>
      <c r="S1237" s="61"/>
      <c r="T1237" s="60"/>
      <c r="U1237" s="60"/>
      <c r="V1237" s="60"/>
      <c r="W1237" s="60"/>
      <c r="X1237" s="60"/>
      <c r="Y1237" s="60"/>
      <c r="Z1237" s="60"/>
      <c r="AA1237" s="60"/>
      <c r="AB1237" s="60"/>
      <c r="AC1237" s="60"/>
      <c r="AD1237" s="60"/>
      <c r="AE1237" s="60"/>
      <c r="AF1237" s="60"/>
      <c r="AG1237" s="60"/>
      <c r="AH1237" s="60"/>
      <c r="AI1237" s="60"/>
      <c r="AJ1237" s="60"/>
      <c r="AK1237" s="60"/>
      <c r="AL1237" s="60"/>
      <c r="AM1237" s="60"/>
      <c r="AN1237" s="60"/>
      <c r="AO1237" s="60"/>
      <c r="AP1237" s="60"/>
      <c r="AQ1237" s="60"/>
      <c r="AR1237" s="60"/>
      <c r="AS1237" s="60"/>
      <c r="AT1237" s="60"/>
      <c r="AU1237" s="60"/>
      <c r="AV1237" s="60"/>
      <c r="AW1237" s="60"/>
    </row>
    <row r="1238" spans="1:49" s="167" customFormat="1" ht="12" x14ac:dyDescent="0.2">
      <c r="A1238" s="168"/>
      <c r="B1238" s="181"/>
      <c r="C1238" s="180" t="s">
        <v>1766</v>
      </c>
      <c r="D1238" s="214" t="s">
        <v>1851</v>
      </c>
      <c r="E1238" s="215">
        <v>90535</v>
      </c>
      <c r="F1238" s="255" t="s">
        <v>1592</v>
      </c>
      <c r="G1238" s="217" t="s">
        <v>2254</v>
      </c>
      <c r="H1238" s="257">
        <v>4</v>
      </c>
      <c r="I1238" s="270"/>
      <c r="J1238" s="270"/>
      <c r="K1238" s="257">
        <f t="shared" si="416"/>
        <v>0</v>
      </c>
      <c r="L1238" s="257">
        <f t="shared" si="417"/>
        <v>0</v>
      </c>
      <c r="M1238" s="257">
        <f t="shared" si="418"/>
        <v>0</v>
      </c>
      <c r="N1238" s="257">
        <f t="shared" si="419"/>
        <v>0</v>
      </c>
      <c r="O1238" s="258"/>
      <c r="P1238" s="270" t="e">
        <f>IF(OR(E1238="",G1238=0),"",VLOOKUP(E1238,#REF!,10,0)*H1238)</f>
        <v>#REF!</v>
      </c>
      <c r="Q1238" s="61"/>
      <c r="R1238" s="63"/>
      <c r="S1238" s="61"/>
      <c r="T1238" s="60"/>
      <c r="U1238" s="60"/>
      <c r="V1238" s="60"/>
      <c r="W1238" s="60"/>
      <c r="X1238" s="60"/>
      <c r="Y1238" s="60"/>
      <c r="Z1238" s="60"/>
      <c r="AA1238" s="60"/>
      <c r="AB1238" s="60"/>
      <c r="AC1238" s="60"/>
      <c r="AD1238" s="60"/>
      <c r="AE1238" s="60"/>
      <c r="AF1238" s="60"/>
      <c r="AG1238" s="60"/>
      <c r="AH1238" s="60"/>
      <c r="AI1238" s="60"/>
      <c r="AJ1238" s="60"/>
      <c r="AK1238" s="60"/>
      <c r="AL1238" s="60"/>
      <c r="AM1238" s="60"/>
      <c r="AN1238" s="60"/>
      <c r="AO1238" s="60"/>
      <c r="AP1238" s="60"/>
      <c r="AQ1238" s="60"/>
      <c r="AR1238" s="60"/>
      <c r="AS1238" s="60"/>
      <c r="AT1238" s="60"/>
      <c r="AU1238" s="60"/>
      <c r="AV1238" s="60"/>
      <c r="AW1238" s="60"/>
    </row>
    <row r="1239" spans="1:49" s="60" customFormat="1" ht="12" x14ac:dyDescent="0.2">
      <c r="A1239" s="61"/>
      <c r="B1239" s="181"/>
      <c r="C1239" s="180" t="s">
        <v>1766</v>
      </c>
      <c r="D1239" s="214" t="s">
        <v>1942</v>
      </c>
      <c r="E1239" s="215">
        <v>90578</v>
      </c>
      <c r="F1239" s="244" t="s">
        <v>2062</v>
      </c>
      <c r="G1239" s="217" t="s">
        <v>2254</v>
      </c>
      <c r="H1239" s="257">
        <v>6</v>
      </c>
      <c r="I1239" s="270"/>
      <c r="J1239" s="270"/>
      <c r="K1239" s="257">
        <f t="shared" si="416"/>
        <v>0</v>
      </c>
      <c r="L1239" s="257">
        <f t="shared" si="417"/>
        <v>0</v>
      </c>
      <c r="M1239" s="257">
        <f t="shared" si="418"/>
        <v>0</v>
      </c>
      <c r="N1239" s="257">
        <f t="shared" si="419"/>
        <v>0</v>
      </c>
      <c r="O1239" s="258"/>
      <c r="P1239" s="270" t="e">
        <f>IF(OR(E1239="",G1239=0),"",VLOOKUP(E1239,#REF!,10,0)*H1239)</f>
        <v>#REF!</v>
      </c>
      <c r="Q1239" s="61"/>
      <c r="R1239" s="63"/>
      <c r="S1239" s="61"/>
    </row>
    <row r="1240" spans="1:49" s="60" customFormat="1" ht="12" x14ac:dyDescent="0.2">
      <c r="B1240" s="181"/>
      <c r="C1240" s="180"/>
      <c r="D1240" s="214" t="s">
        <v>1853</v>
      </c>
      <c r="E1240" s="215"/>
      <c r="F1240" s="245" t="s">
        <v>2004</v>
      </c>
      <c r="G1240" s="217"/>
      <c r="H1240" s="257"/>
      <c r="I1240" s="257"/>
      <c r="J1240" s="257"/>
      <c r="K1240" s="257"/>
      <c r="L1240" s="257"/>
      <c r="M1240" s="257"/>
      <c r="N1240" s="257"/>
      <c r="O1240" s="258"/>
      <c r="P1240" s="258"/>
      <c r="Q1240" s="61"/>
      <c r="R1240" s="63"/>
      <c r="S1240" s="61"/>
    </row>
    <row r="1241" spans="1:49" s="60" customFormat="1" ht="24" x14ac:dyDescent="0.2">
      <c r="B1241" s="181"/>
      <c r="C1241" s="180" t="s">
        <v>1867</v>
      </c>
      <c r="D1241" s="214" t="s">
        <v>1943</v>
      </c>
      <c r="E1241" s="215">
        <v>72790</v>
      </c>
      <c r="F1241" s="243" t="s">
        <v>2133</v>
      </c>
      <c r="G1241" s="217" t="s">
        <v>2254</v>
      </c>
      <c r="H1241" s="257">
        <v>1</v>
      </c>
      <c r="I1241" s="270"/>
      <c r="J1241" s="270"/>
      <c r="K1241" s="271">
        <f t="shared" ref="K1241:K1246" si="420">IF(H1241="","",I1241+J1241)</f>
        <v>0</v>
      </c>
      <c r="L1241" s="270">
        <f t="shared" ref="L1241:L1246" si="421">IF(H1241="","",H1241*I1241)</f>
        <v>0</v>
      </c>
      <c r="M1241" s="270">
        <f t="shared" ref="M1241:M1246" si="422">IF(H1241="","",H1241*J1241)</f>
        <v>0</v>
      </c>
      <c r="N1241" s="271">
        <f t="shared" ref="N1241:N1246" si="423">IF(H1241="","",H1241*K1241)</f>
        <v>0</v>
      </c>
      <c r="O1241" s="270"/>
      <c r="P1241" s="270" t="e">
        <f>IF(OR(E1241="",G1241=0),"",VLOOKUP(E1241,#REF!,7,0)*H1241)</f>
        <v>#REF!</v>
      </c>
      <c r="Q1241" s="61"/>
      <c r="R1241" s="63"/>
      <c r="S1241" s="61"/>
    </row>
    <row r="1242" spans="1:49" s="60" customFormat="1" ht="24" x14ac:dyDescent="0.2">
      <c r="B1242" s="181"/>
      <c r="C1242" s="180" t="s">
        <v>1867</v>
      </c>
      <c r="D1242" s="214" t="s">
        <v>1528</v>
      </c>
      <c r="E1242" s="215">
        <v>72791</v>
      </c>
      <c r="F1242" s="243" t="s">
        <v>2134</v>
      </c>
      <c r="G1242" s="217" t="s">
        <v>2254</v>
      </c>
      <c r="H1242" s="257">
        <v>1</v>
      </c>
      <c r="I1242" s="270"/>
      <c r="J1242" s="270"/>
      <c r="K1242" s="271">
        <f t="shared" si="420"/>
        <v>0</v>
      </c>
      <c r="L1242" s="270">
        <f t="shared" si="421"/>
        <v>0</v>
      </c>
      <c r="M1242" s="270">
        <f t="shared" si="422"/>
        <v>0</v>
      </c>
      <c r="N1242" s="271">
        <f t="shared" si="423"/>
        <v>0</v>
      </c>
      <c r="O1242" s="270"/>
      <c r="P1242" s="270" t="e">
        <f>IF(OR(E1242="",G1242=0),"",VLOOKUP(E1242,#REF!,7,0)*H1242)</f>
        <v>#REF!</v>
      </c>
      <c r="Q1242" s="61"/>
      <c r="R1242" s="63"/>
      <c r="S1242" s="61"/>
    </row>
    <row r="1243" spans="1:49" s="60" customFormat="1" ht="24" x14ac:dyDescent="0.2">
      <c r="B1243" s="181"/>
      <c r="C1243" s="180" t="s">
        <v>1867</v>
      </c>
      <c r="D1243" s="214" t="s">
        <v>1854</v>
      </c>
      <c r="E1243" s="215">
        <v>72792</v>
      </c>
      <c r="F1243" s="243" t="s">
        <v>2135</v>
      </c>
      <c r="G1243" s="217" t="s">
        <v>2254</v>
      </c>
      <c r="H1243" s="257">
        <v>2</v>
      </c>
      <c r="I1243" s="270"/>
      <c r="J1243" s="270"/>
      <c r="K1243" s="271">
        <f t="shared" si="420"/>
        <v>0</v>
      </c>
      <c r="L1243" s="270">
        <f t="shared" si="421"/>
        <v>0</v>
      </c>
      <c r="M1243" s="270">
        <f t="shared" si="422"/>
        <v>0</v>
      </c>
      <c r="N1243" s="271">
        <f t="shared" si="423"/>
        <v>0</v>
      </c>
      <c r="O1243" s="270"/>
      <c r="P1243" s="270" t="e">
        <f>IF(OR(E1243="",G1243=0),"",VLOOKUP(E1243,#REF!,7,0)*H1243)</f>
        <v>#REF!</v>
      </c>
      <c r="Q1243" s="61"/>
      <c r="R1243" s="63"/>
      <c r="S1243" s="61"/>
    </row>
    <row r="1244" spans="1:49" s="60" customFormat="1" ht="24" x14ac:dyDescent="0.2">
      <c r="B1244" s="181"/>
      <c r="C1244" s="180" t="s">
        <v>1867</v>
      </c>
      <c r="D1244" s="214" t="s">
        <v>1944</v>
      </c>
      <c r="E1244" s="215">
        <v>72795</v>
      </c>
      <c r="F1244" s="243" t="s">
        <v>2136</v>
      </c>
      <c r="G1244" s="217" t="s">
        <v>2254</v>
      </c>
      <c r="H1244" s="257">
        <v>2</v>
      </c>
      <c r="I1244" s="270"/>
      <c r="J1244" s="270"/>
      <c r="K1244" s="271">
        <f t="shared" si="420"/>
        <v>0</v>
      </c>
      <c r="L1244" s="270">
        <f t="shared" si="421"/>
        <v>0</v>
      </c>
      <c r="M1244" s="270">
        <f t="shared" si="422"/>
        <v>0</v>
      </c>
      <c r="N1244" s="271">
        <f t="shared" si="423"/>
        <v>0</v>
      </c>
      <c r="O1244" s="270"/>
      <c r="P1244" s="270" t="e">
        <f>IF(OR(E1244="",G1244=0),"",VLOOKUP(E1244,#REF!,7,0)*H1244)</f>
        <v>#REF!</v>
      </c>
      <c r="Q1244" s="61"/>
      <c r="R1244" s="63"/>
      <c r="S1244" s="61"/>
    </row>
    <row r="1245" spans="1:49" s="60" customFormat="1" ht="24" x14ac:dyDescent="0.2">
      <c r="B1245" s="181"/>
      <c r="C1245" s="180" t="s">
        <v>1867</v>
      </c>
      <c r="D1245" s="214" t="s">
        <v>1855</v>
      </c>
      <c r="E1245" s="215">
        <v>72796</v>
      </c>
      <c r="F1245" s="243" t="s">
        <v>2137</v>
      </c>
      <c r="G1245" s="217" t="s">
        <v>2254</v>
      </c>
      <c r="H1245" s="257">
        <v>2</v>
      </c>
      <c r="I1245" s="270"/>
      <c r="J1245" s="270"/>
      <c r="K1245" s="271">
        <f t="shared" si="420"/>
        <v>0</v>
      </c>
      <c r="L1245" s="270">
        <f t="shared" si="421"/>
        <v>0</v>
      </c>
      <c r="M1245" s="270">
        <f t="shared" si="422"/>
        <v>0</v>
      </c>
      <c r="N1245" s="271">
        <f t="shared" si="423"/>
        <v>0</v>
      </c>
      <c r="O1245" s="270"/>
      <c r="P1245" s="270" t="e">
        <f>IF(OR(E1245="",G1245=0),"",VLOOKUP(E1245,#REF!,7,0)*H1245)</f>
        <v>#REF!</v>
      </c>
      <c r="Q1245" s="61"/>
      <c r="R1245" s="63"/>
      <c r="S1245" s="61"/>
    </row>
    <row r="1246" spans="1:49" s="60" customFormat="1" ht="24" x14ac:dyDescent="0.2">
      <c r="B1246" s="181"/>
      <c r="C1246" s="180" t="s">
        <v>1867</v>
      </c>
      <c r="D1246" s="214" t="s">
        <v>1945</v>
      </c>
      <c r="E1246" s="215" t="s">
        <v>1888</v>
      </c>
      <c r="F1246" s="243" t="s">
        <v>1476</v>
      </c>
      <c r="G1246" s="217" t="s">
        <v>2258</v>
      </c>
      <c r="H1246" s="257">
        <v>12</v>
      </c>
      <c r="I1246" s="270"/>
      <c r="J1246" s="270"/>
      <c r="K1246" s="271">
        <f t="shared" si="420"/>
        <v>0</v>
      </c>
      <c r="L1246" s="270">
        <f t="shared" si="421"/>
        <v>0</v>
      </c>
      <c r="M1246" s="270">
        <f t="shared" si="422"/>
        <v>0</v>
      </c>
      <c r="N1246" s="271">
        <f t="shared" si="423"/>
        <v>0</v>
      </c>
      <c r="O1246" s="270"/>
      <c r="P1246" s="270" t="e">
        <f>IF(OR(E1246="",G1246=0),"",VLOOKUP(E1246,#REF!,7,0)*H1246)</f>
        <v>#REF!</v>
      </c>
      <c r="Q1246" s="61"/>
      <c r="R1246" s="63"/>
      <c r="S1246" s="61"/>
    </row>
    <row r="1247" spans="1:49" s="60" customFormat="1" ht="24" x14ac:dyDescent="0.2">
      <c r="B1247" s="181"/>
      <c r="C1247" s="180" t="s">
        <v>1867</v>
      </c>
      <c r="D1247" s="214" t="s">
        <v>1946</v>
      </c>
      <c r="E1247" s="215" t="s">
        <v>2107</v>
      </c>
      <c r="F1247" s="242" t="s">
        <v>2108</v>
      </c>
      <c r="G1247" s="217" t="s">
        <v>2258</v>
      </c>
      <c r="H1247" s="257">
        <v>1128</v>
      </c>
      <c r="I1247" s="270"/>
      <c r="J1247" s="270"/>
      <c r="K1247" s="271">
        <f t="shared" ref="K1247:K1254" si="424">IF(H1247="","",I1247+J1247)</f>
        <v>0</v>
      </c>
      <c r="L1247" s="270">
        <f t="shared" ref="L1247:L1254" si="425">IF(H1247="","",H1247*I1247)</f>
        <v>0</v>
      </c>
      <c r="M1247" s="270">
        <f t="shared" ref="M1247:M1254" si="426">IF(H1247="","",H1247*J1247)</f>
        <v>0</v>
      </c>
      <c r="N1247" s="271">
        <f t="shared" ref="N1247:N1254" si="427">IF(H1247="","",H1247*K1247)</f>
        <v>0</v>
      </c>
      <c r="O1247" s="270"/>
      <c r="P1247" s="270" t="e">
        <f>IF(OR(E1247="",G1247=0),"",VLOOKUP(E1247,#REF!,7,0)*H1247)</f>
        <v>#REF!</v>
      </c>
      <c r="Q1247" s="61"/>
      <c r="R1247" s="63"/>
      <c r="S1247" s="61"/>
    </row>
    <row r="1248" spans="1:49" s="60" customFormat="1" ht="24" x14ac:dyDescent="0.2">
      <c r="B1248" s="181"/>
      <c r="C1248" s="180" t="s">
        <v>1867</v>
      </c>
      <c r="D1248" s="214" t="s">
        <v>1856</v>
      </c>
      <c r="E1248" s="215" t="s">
        <v>2109</v>
      </c>
      <c r="F1248" s="242" t="s">
        <v>2110</v>
      </c>
      <c r="G1248" s="217" t="s">
        <v>2258</v>
      </c>
      <c r="H1248" s="257">
        <v>303</v>
      </c>
      <c r="I1248" s="270"/>
      <c r="J1248" s="270"/>
      <c r="K1248" s="271">
        <f t="shared" si="424"/>
        <v>0</v>
      </c>
      <c r="L1248" s="270">
        <f t="shared" si="425"/>
        <v>0</v>
      </c>
      <c r="M1248" s="270">
        <f t="shared" si="426"/>
        <v>0</v>
      </c>
      <c r="N1248" s="271">
        <f t="shared" si="427"/>
        <v>0</v>
      </c>
      <c r="O1248" s="270"/>
      <c r="P1248" s="270" t="e">
        <f>IF(OR(E1248="",G1248=0),"",VLOOKUP(E1248,#REF!,7,0)*H1248)</f>
        <v>#REF!</v>
      </c>
      <c r="Q1248" s="61"/>
      <c r="R1248" s="63"/>
      <c r="S1248" s="61"/>
    </row>
    <row r="1249" spans="2:19" s="60" customFormat="1" ht="24" x14ac:dyDescent="0.2">
      <c r="B1249" s="181"/>
      <c r="C1249" s="180" t="s">
        <v>1867</v>
      </c>
      <c r="D1249" s="214" t="s">
        <v>1857</v>
      </c>
      <c r="E1249" s="215" t="s">
        <v>2111</v>
      </c>
      <c r="F1249" s="242" t="s">
        <v>2112</v>
      </c>
      <c r="G1249" s="217" t="s">
        <v>2258</v>
      </c>
      <c r="H1249" s="257">
        <v>240</v>
      </c>
      <c r="I1249" s="270"/>
      <c r="J1249" s="270"/>
      <c r="K1249" s="271">
        <f t="shared" si="424"/>
        <v>0</v>
      </c>
      <c r="L1249" s="270">
        <f t="shared" si="425"/>
        <v>0</v>
      </c>
      <c r="M1249" s="270">
        <f t="shared" si="426"/>
        <v>0</v>
      </c>
      <c r="N1249" s="271">
        <f t="shared" si="427"/>
        <v>0</v>
      </c>
      <c r="O1249" s="270"/>
      <c r="P1249" s="270" t="e">
        <f>IF(OR(E1249="",G1249=0),"",VLOOKUP(E1249,#REF!,7,0)*H1249)</f>
        <v>#REF!</v>
      </c>
      <c r="Q1249" s="61"/>
      <c r="R1249" s="63"/>
      <c r="S1249" s="61"/>
    </row>
    <row r="1250" spans="2:19" s="60" customFormat="1" ht="24" x14ac:dyDescent="0.2">
      <c r="B1250" s="181"/>
      <c r="C1250" s="180" t="s">
        <v>1867</v>
      </c>
      <c r="D1250" s="214" t="s">
        <v>1858</v>
      </c>
      <c r="E1250" s="215" t="s">
        <v>2113</v>
      </c>
      <c r="F1250" s="242" t="s">
        <v>2114</v>
      </c>
      <c r="G1250" s="217" t="s">
        <v>2258</v>
      </c>
      <c r="H1250" s="257">
        <v>408</v>
      </c>
      <c r="I1250" s="270"/>
      <c r="J1250" s="270"/>
      <c r="K1250" s="271">
        <f t="shared" si="424"/>
        <v>0</v>
      </c>
      <c r="L1250" s="270">
        <f t="shared" si="425"/>
        <v>0</v>
      </c>
      <c r="M1250" s="270">
        <f t="shared" si="426"/>
        <v>0</v>
      </c>
      <c r="N1250" s="271">
        <f t="shared" si="427"/>
        <v>0</v>
      </c>
      <c r="O1250" s="270"/>
      <c r="P1250" s="270" t="e">
        <f>IF(OR(E1250="",G1250=0),"",VLOOKUP(E1250,#REF!,7,0)*H1250)</f>
        <v>#REF!</v>
      </c>
      <c r="Q1250" s="61"/>
      <c r="R1250" s="63"/>
      <c r="S1250" s="61"/>
    </row>
    <row r="1251" spans="2:19" s="60" customFormat="1" ht="24" x14ac:dyDescent="0.2">
      <c r="B1251" s="181"/>
      <c r="C1251" s="180" t="s">
        <v>1867</v>
      </c>
      <c r="D1251" s="214" t="s">
        <v>1947</v>
      </c>
      <c r="E1251" s="215" t="s">
        <v>2115</v>
      </c>
      <c r="F1251" s="242" t="s">
        <v>2116</v>
      </c>
      <c r="G1251" s="217" t="s">
        <v>2258</v>
      </c>
      <c r="H1251" s="257">
        <v>210</v>
      </c>
      <c r="I1251" s="270"/>
      <c r="J1251" s="270"/>
      <c r="K1251" s="271">
        <f t="shared" si="424"/>
        <v>0</v>
      </c>
      <c r="L1251" s="270">
        <f t="shared" si="425"/>
        <v>0</v>
      </c>
      <c r="M1251" s="270">
        <f t="shared" si="426"/>
        <v>0</v>
      </c>
      <c r="N1251" s="271">
        <f t="shared" si="427"/>
        <v>0</v>
      </c>
      <c r="O1251" s="270"/>
      <c r="P1251" s="270" t="e">
        <f>IF(OR(E1251="",G1251=0),"",VLOOKUP(E1251,#REF!,7,0)*H1251)</f>
        <v>#REF!</v>
      </c>
      <c r="Q1251" s="61"/>
      <c r="R1251" s="63"/>
      <c r="S1251" s="61"/>
    </row>
    <row r="1252" spans="2:19" s="60" customFormat="1" ht="24" x14ac:dyDescent="0.2">
      <c r="B1252" s="181"/>
      <c r="C1252" s="180" t="s">
        <v>1867</v>
      </c>
      <c r="D1252" s="214" t="s">
        <v>1948</v>
      </c>
      <c r="E1252" s="215" t="s">
        <v>2117</v>
      </c>
      <c r="F1252" s="242" t="s">
        <v>2118</v>
      </c>
      <c r="G1252" s="217" t="s">
        <v>2258</v>
      </c>
      <c r="H1252" s="257">
        <v>201</v>
      </c>
      <c r="I1252" s="270"/>
      <c r="J1252" s="270"/>
      <c r="K1252" s="271">
        <f t="shared" si="424"/>
        <v>0</v>
      </c>
      <c r="L1252" s="270">
        <f t="shared" si="425"/>
        <v>0</v>
      </c>
      <c r="M1252" s="270">
        <f t="shared" si="426"/>
        <v>0</v>
      </c>
      <c r="N1252" s="271">
        <f t="shared" si="427"/>
        <v>0</v>
      </c>
      <c r="O1252" s="270"/>
      <c r="P1252" s="270" t="e">
        <f>IF(OR(E1252="",G1252=0),"",VLOOKUP(E1252,#REF!,7,0)*H1252)</f>
        <v>#REF!</v>
      </c>
      <c r="Q1252" s="61"/>
      <c r="R1252" s="63"/>
      <c r="S1252" s="61"/>
    </row>
    <row r="1253" spans="2:19" s="60" customFormat="1" ht="24" x14ac:dyDescent="0.2">
      <c r="B1253" s="181"/>
      <c r="C1253" s="180" t="s">
        <v>1867</v>
      </c>
      <c r="D1253" s="214" t="s">
        <v>1949</v>
      </c>
      <c r="E1253" s="215" t="s">
        <v>2119</v>
      </c>
      <c r="F1253" s="243" t="s">
        <v>2120</v>
      </c>
      <c r="G1253" s="217" t="s">
        <v>2258</v>
      </c>
      <c r="H1253" s="257">
        <v>69</v>
      </c>
      <c r="I1253" s="270"/>
      <c r="J1253" s="270"/>
      <c r="K1253" s="271">
        <f t="shared" si="424"/>
        <v>0</v>
      </c>
      <c r="L1253" s="270">
        <f t="shared" si="425"/>
        <v>0</v>
      </c>
      <c r="M1253" s="270">
        <f t="shared" si="426"/>
        <v>0</v>
      </c>
      <c r="N1253" s="271">
        <f t="shared" si="427"/>
        <v>0</v>
      </c>
      <c r="O1253" s="270"/>
      <c r="P1253" s="270" t="e">
        <f>IF(OR(E1253="",G1253=0),"",VLOOKUP(E1253,#REF!,7,0)*H1253)</f>
        <v>#REF!</v>
      </c>
      <c r="Q1253" s="61"/>
      <c r="R1253" s="63"/>
      <c r="S1253" s="61"/>
    </row>
    <row r="1254" spans="2:19" s="60" customFormat="1" ht="24" x14ac:dyDescent="0.2">
      <c r="B1254" s="181"/>
      <c r="C1254" s="180" t="s">
        <v>1867</v>
      </c>
      <c r="D1254" s="214" t="s">
        <v>1950</v>
      </c>
      <c r="E1254" s="215">
        <v>83654</v>
      </c>
      <c r="F1254" s="219" t="s">
        <v>1478</v>
      </c>
      <c r="G1254" s="217" t="s">
        <v>2258</v>
      </c>
      <c r="H1254" s="257">
        <v>6</v>
      </c>
      <c r="I1254" s="270"/>
      <c r="J1254" s="270"/>
      <c r="K1254" s="271">
        <f t="shared" si="424"/>
        <v>0</v>
      </c>
      <c r="L1254" s="270">
        <f t="shared" si="425"/>
        <v>0</v>
      </c>
      <c r="M1254" s="270">
        <f t="shared" si="426"/>
        <v>0</v>
      </c>
      <c r="N1254" s="271">
        <f t="shared" si="427"/>
        <v>0</v>
      </c>
      <c r="O1254" s="270"/>
      <c r="P1254" s="270" t="e">
        <f>IF(OR(E1254="",G1254=0),"",VLOOKUP(E1254,#REF!,7,0)*H1254)</f>
        <v>#REF!</v>
      </c>
      <c r="Q1254" s="61"/>
      <c r="R1254" s="63"/>
      <c r="S1254" s="61"/>
    </row>
    <row r="1255" spans="2:19" s="60" customFormat="1" ht="12" x14ac:dyDescent="0.2">
      <c r="B1255" s="181"/>
      <c r="C1255" s="180"/>
      <c r="D1255" s="214" t="s">
        <v>1859</v>
      </c>
      <c r="E1255" s="215"/>
      <c r="F1255" s="247" t="s">
        <v>1150</v>
      </c>
      <c r="G1255" s="217"/>
      <c r="H1255" s="257"/>
      <c r="I1255" s="270"/>
      <c r="J1255" s="270"/>
      <c r="K1255" s="257"/>
      <c r="L1255" s="257"/>
      <c r="M1255" s="257"/>
      <c r="N1255" s="257"/>
      <c r="O1255" s="258"/>
      <c r="P1255" s="270"/>
      <c r="Q1255" s="61"/>
      <c r="R1255" s="63"/>
      <c r="S1255" s="61"/>
    </row>
    <row r="1256" spans="2:19" s="60" customFormat="1" ht="12" x14ac:dyDescent="0.2">
      <c r="B1256" s="181"/>
      <c r="C1256" s="180" t="s">
        <v>1766</v>
      </c>
      <c r="D1256" s="214" t="s">
        <v>1951</v>
      </c>
      <c r="E1256" s="215">
        <v>90599</v>
      </c>
      <c r="F1256" s="248" t="s">
        <v>1082</v>
      </c>
      <c r="G1256" s="217" t="s">
        <v>2258</v>
      </c>
      <c r="H1256" s="257">
        <v>22</v>
      </c>
      <c r="I1256" s="270"/>
      <c r="J1256" s="270"/>
      <c r="K1256" s="257">
        <f>IF(H1256="","",I1256+J1256)</f>
        <v>0</v>
      </c>
      <c r="L1256" s="257">
        <f>IF(H1256="","",H1256*I1256)</f>
        <v>0</v>
      </c>
      <c r="M1256" s="257">
        <f>IF(H1256="","",H1256*J1256)</f>
        <v>0</v>
      </c>
      <c r="N1256" s="257">
        <f>IF(H1256="","",H1256*K1256)</f>
        <v>0</v>
      </c>
      <c r="O1256" s="258"/>
      <c r="P1256" s="270" t="e">
        <f>IF(OR(E1256="",G1256=0),"",VLOOKUP(E1256,#REF!,10,0)*H1256)</f>
        <v>#REF!</v>
      </c>
      <c r="Q1256" s="61"/>
      <c r="R1256" s="63"/>
      <c r="S1256" s="61"/>
    </row>
    <row r="1257" spans="2:19" s="60" customFormat="1" ht="12" x14ac:dyDescent="0.2">
      <c r="B1257" s="181"/>
      <c r="C1257" s="180"/>
      <c r="D1257" s="214" t="s">
        <v>1860</v>
      </c>
      <c r="E1257" s="215"/>
      <c r="F1257" s="245" t="s">
        <v>1852</v>
      </c>
      <c r="G1257" s="217"/>
      <c r="H1257" s="257"/>
      <c r="I1257" s="257"/>
      <c r="J1257" s="257"/>
      <c r="K1257" s="257"/>
      <c r="L1257" s="257"/>
      <c r="M1257" s="257"/>
      <c r="N1257" s="257"/>
      <c r="O1257" s="258"/>
      <c r="P1257" s="258"/>
      <c r="Q1257" s="61"/>
      <c r="R1257" s="63"/>
      <c r="S1257" s="61"/>
    </row>
    <row r="1258" spans="2:19" s="60" customFormat="1" ht="24" x14ac:dyDescent="0.2">
      <c r="B1258" s="181"/>
      <c r="C1258" s="180" t="s">
        <v>1867</v>
      </c>
      <c r="D1258" s="214" t="s">
        <v>1952</v>
      </c>
      <c r="E1258" s="215" t="s">
        <v>2101</v>
      </c>
      <c r="F1258" s="242" t="s">
        <v>2102</v>
      </c>
      <c r="G1258" s="217" t="s">
        <v>2258</v>
      </c>
      <c r="H1258" s="257">
        <v>804</v>
      </c>
      <c r="I1258" s="270"/>
      <c r="J1258" s="270"/>
      <c r="K1258" s="271">
        <f>IF(H1258="","",I1258+J1258)</f>
        <v>0</v>
      </c>
      <c r="L1258" s="270">
        <f>IF(H1258="","",H1258*I1258)</f>
        <v>0</v>
      </c>
      <c r="M1258" s="270">
        <f>IF(H1258="","",H1258*J1258)</f>
        <v>0</v>
      </c>
      <c r="N1258" s="271">
        <f>IF(H1258="","",H1258*K1258)</f>
        <v>0</v>
      </c>
      <c r="O1258" s="270"/>
      <c r="P1258" s="270" t="e">
        <f>IF(OR(E1258="",G1258=0),"",VLOOKUP(E1258,#REF!,7,0)*H1258)</f>
        <v>#REF!</v>
      </c>
      <c r="Q1258" s="61"/>
      <c r="R1258" s="63"/>
      <c r="S1258" s="61"/>
    </row>
    <row r="1259" spans="2:19" s="60" customFormat="1" ht="24" x14ac:dyDescent="0.2">
      <c r="B1259" s="181"/>
      <c r="C1259" s="180" t="s">
        <v>1867</v>
      </c>
      <c r="D1259" s="214" t="s">
        <v>1861</v>
      </c>
      <c r="E1259" s="215" t="s">
        <v>2103</v>
      </c>
      <c r="F1259" s="242" t="s">
        <v>2104</v>
      </c>
      <c r="G1259" s="217" t="s">
        <v>2258</v>
      </c>
      <c r="H1259" s="257">
        <v>156</v>
      </c>
      <c r="I1259" s="270"/>
      <c r="J1259" s="270"/>
      <c r="K1259" s="271">
        <f>IF(H1259="","",I1259+J1259)</f>
        <v>0</v>
      </c>
      <c r="L1259" s="270">
        <f>IF(H1259="","",H1259*I1259)</f>
        <v>0</v>
      </c>
      <c r="M1259" s="270">
        <f>IF(H1259="","",H1259*J1259)</f>
        <v>0</v>
      </c>
      <c r="N1259" s="271">
        <f>IF(H1259="","",H1259*K1259)</f>
        <v>0</v>
      </c>
      <c r="O1259" s="270"/>
      <c r="P1259" s="270" t="e">
        <f>IF(OR(E1259="",G1259=0),"",VLOOKUP(E1259,#REF!,7,0)*H1259)</f>
        <v>#REF!</v>
      </c>
      <c r="Q1259" s="61"/>
      <c r="R1259" s="63"/>
      <c r="S1259" s="61"/>
    </row>
    <row r="1260" spans="2:19" s="60" customFormat="1" ht="24" x14ac:dyDescent="0.2">
      <c r="B1260" s="181"/>
      <c r="C1260" s="180" t="s">
        <v>1867</v>
      </c>
      <c r="D1260" s="214" t="s">
        <v>1953</v>
      </c>
      <c r="E1260" s="215" t="s">
        <v>2105</v>
      </c>
      <c r="F1260" s="243" t="s">
        <v>2106</v>
      </c>
      <c r="G1260" s="217" t="s">
        <v>2258</v>
      </c>
      <c r="H1260" s="257">
        <v>414</v>
      </c>
      <c r="I1260" s="270"/>
      <c r="J1260" s="270"/>
      <c r="K1260" s="271">
        <f>IF(H1260="","",I1260+J1260)</f>
        <v>0</v>
      </c>
      <c r="L1260" s="270">
        <f>IF(H1260="","",H1260*I1260)</f>
        <v>0</v>
      </c>
      <c r="M1260" s="270">
        <f>IF(H1260="","",H1260*J1260)</f>
        <v>0</v>
      </c>
      <c r="N1260" s="271">
        <f>IF(H1260="","",H1260*K1260)</f>
        <v>0</v>
      </c>
      <c r="O1260" s="270"/>
      <c r="P1260" s="270" t="e">
        <f>IF(OR(E1260="",G1260=0),"",VLOOKUP(E1260,#REF!,7,0)*H1260)</f>
        <v>#REF!</v>
      </c>
      <c r="Q1260" s="61"/>
      <c r="R1260" s="63"/>
      <c r="S1260" s="61"/>
    </row>
    <row r="1261" spans="2:19" s="60" customFormat="1" ht="12" x14ac:dyDescent="0.2">
      <c r="B1261" s="181"/>
      <c r="C1261" s="180" t="s">
        <v>1867</v>
      </c>
      <c r="D1261" s="214" t="s">
        <v>1954</v>
      </c>
      <c r="E1261" s="215">
        <v>83700</v>
      </c>
      <c r="F1261" s="243" t="s">
        <v>1151</v>
      </c>
      <c r="G1261" s="217" t="s">
        <v>2258</v>
      </c>
      <c r="H1261" s="257">
        <v>333</v>
      </c>
      <c r="I1261" s="270"/>
      <c r="J1261" s="270"/>
      <c r="K1261" s="271">
        <f>IF(H1261="","",I1261+J1261)</f>
        <v>0</v>
      </c>
      <c r="L1261" s="270">
        <f>IF(H1261="","",H1261*I1261)</f>
        <v>0</v>
      </c>
      <c r="M1261" s="270">
        <f>IF(H1261="","",H1261*J1261)</f>
        <v>0</v>
      </c>
      <c r="N1261" s="271">
        <f>IF(H1261="","",H1261*K1261)</f>
        <v>0</v>
      </c>
      <c r="O1261" s="270"/>
      <c r="P1261" s="270" t="e">
        <f>IF(OR(E1261="",G1261=0),"",VLOOKUP(E1261,#REF!,7,0)*H1261)</f>
        <v>#REF!</v>
      </c>
      <c r="Q1261" s="61"/>
      <c r="R1261" s="63"/>
      <c r="S1261" s="61"/>
    </row>
    <row r="1262" spans="2:19" s="60" customFormat="1" ht="24" x14ac:dyDescent="0.2">
      <c r="B1262" s="181"/>
      <c r="C1262" s="180"/>
      <c r="D1262" s="214" t="s">
        <v>1955</v>
      </c>
      <c r="E1262" s="215"/>
      <c r="F1262" s="245" t="s">
        <v>1909</v>
      </c>
      <c r="G1262" s="217"/>
      <c r="H1262" s="257"/>
      <c r="I1262" s="257"/>
      <c r="J1262" s="257"/>
      <c r="K1262" s="257"/>
      <c r="L1262" s="257"/>
      <c r="M1262" s="257"/>
      <c r="N1262" s="257"/>
      <c r="O1262" s="258"/>
      <c r="P1262" s="258"/>
      <c r="Q1262" s="61"/>
      <c r="R1262" s="63"/>
      <c r="S1262" s="61"/>
    </row>
    <row r="1263" spans="2:19" s="60" customFormat="1" ht="24" x14ac:dyDescent="0.2">
      <c r="B1263" s="181"/>
      <c r="C1263" s="180" t="s">
        <v>1867</v>
      </c>
      <c r="D1263" s="214" t="s">
        <v>1956</v>
      </c>
      <c r="E1263" s="215" t="s">
        <v>2099</v>
      </c>
      <c r="F1263" s="242" t="s">
        <v>2100</v>
      </c>
      <c r="G1263" s="217" t="s">
        <v>2258</v>
      </c>
      <c r="H1263" s="257">
        <v>141</v>
      </c>
      <c r="I1263" s="270"/>
      <c r="J1263" s="270"/>
      <c r="K1263" s="271">
        <f>IF(H1263="","",I1263+J1263)</f>
        <v>0</v>
      </c>
      <c r="L1263" s="270">
        <f>IF(H1263="","",H1263*I1263)</f>
        <v>0</v>
      </c>
      <c r="M1263" s="270">
        <f>IF(H1263="","",H1263*J1263)</f>
        <v>0</v>
      </c>
      <c r="N1263" s="271">
        <f>IF(H1263="","",H1263*K1263)</f>
        <v>0</v>
      </c>
      <c r="O1263" s="270"/>
      <c r="P1263" s="270" t="e">
        <f>IF(OR(E1263="",G1263=0),"",VLOOKUP(E1263,#REF!,7,0)*H1263)</f>
        <v>#REF!</v>
      </c>
      <c r="Q1263" s="61"/>
      <c r="R1263" s="63"/>
      <c r="S1263" s="61"/>
    </row>
    <row r="1264" spans="2:19" s="60" customFormat="1" ht="24" x14ac:dyDescent="0.2">
      <c r="B1264" s="181"/>
      <c r="C1264" s="180" t="s">
        <v>1867</v>
      </c>
      <c r="D1264" s="214" t="s">
        <v>1957</v>
      </c>
      <c r="E1264" s="215">
        <v>40777</v>
      </c>
      <c r="F1264" s="242" t="s">
        <v>2138</v>
      </c>
      <c r="G1264" s="217" t="s">
        <v>2254</v>
      </c>
      <c r="H1264" s="257">
        <v>54</v>
      </c>
      <c r="I1264" s="270"/>
      <c r="J1264" s="270"/>
      <c r="K1264" s="271">
        <f>IF(H1264="","",I1264+J1264)</f>
        <v>0</v>
      </c>
      <c r="L1264" s="270">
        <f>IF(H1264="","",H1264*I1264)</f>
        <v>0</v>
      </c>
      <c r="M1264" s="270">
        <f>IF(H1264="","",H1264*J1264)</f>
        <v>0</v>
      </c>
      <c r="N1264" s="271">
        <f>IF(H1264="","",H1264*K1264)</f>
        <v>0</v>
      </c>
      <c r="O1264" s="270"/>
      <c r="P1264" s="270" t="e">
        <f>IF(OR(E1264="",G1264=0),"",VLOOKUP(E1264,#REF!,7,0)*H1264)</f>
        <v>#REF!</v>
      </c>
      <c r="Q1264" s="61"/>
      <c r="R1264" s="63"/>
      <c r="S1264" s="61"/>
    </row>
    <row r="1265" spans="1:19" s="60" customFormat="1" ht="12" x14ac:dyDescent="0.2">
      <c r="B1265" s="181"/>
      <c r="C1265" s="180" t="s">
        <v>1867</v>
      </c>
      <c r="D1265" s="214" t="s">
        <v>1156</v>
      </c>
      <c r="E1265" s="215">
        <v>72291</v>
      </c>
      <c r="F1265" s="243" t="s">
        <v>2123</v>
      </c>
      <c r="G1265" s="217" t="s">
        <v>2254</v>
      </c>
      <c r="H1265" s="257">
        <v>12</v>
      </c>
      <c r="I1265" s="270"/>
      <c r="J1265" s="270"/>
      <c r="K1265" s="271">
        <f>IF(H1265="","",I1265+J1265)</f>
        <v>0</v>
      </c>
      <c r="L1265" s="270">
        <f>IF(H1265="","",H1265*I1265)</f>
        <v>0</v>
      </c>
      <c r="M1265" s="270">
        <f>IF(H1265="","",H1265*J1265)</f>
        <v>0</v>
      </c>
      <c r="N1265" s="271">
        <f>IF(H1265="","",H1265*K1265)</f>
        <v>0</v>
      </c>
      <c r="O1265" s="270"/>
      <c r="P1265" s="270" t="e">
        <f>IF(OR(E1265="",G1265=0),"",VLOOKUP(E1265,#REF!,7,0)*H1265)</f>
        <v>#REF!</v>
      </c>
      <c r="Q1265" s="61"/>
      <c r="R1265" s="63"/>
      <c r="S1265" s="61"/>
    </row>
    <row r="1266" spans="1:19" s="60" customFormat="1" ht="12" x14ac:dyDescent="0.2">
      <c r="B1266" s="181"/>
      <c r="C1266" s="180" t="s">
        <v>1867</v>
      </c>
      <c r="D1266" s="214" t="s">
        <v>1958</v>
      </c>
      <c r="E1266" s="215">
        <v>72684</v>
      </c>
      <c r="F1266" s="243" t="s">
        <v>2139</v>
      </c>
      <c r="G1266" s="217" t="s">
        <v>2254</v>
      </c>
      <c r="H1266" s="257">
        <v>5</v>
      </c>
      <c r="I1266" s="270"/>
      <c r="J1266" s="270"/>
      <c r="K1266" s="271">
        <f>IF(H1266="","",I1266+J1266)</f>
        <v>0</v>
      </c>
      <c r="L1266" s="270">
        <f>IF(H1266="","",H1266*I1266)</f>
        <v>0</v>
      </c>
      <c r="M1266" s="270">
        <f>IF(H1266="","",H1266*J1266)</f>
        <v>0</v>
      </c>
      <c r="N1266" s="271">
        <f>IF(H1266="","",H1266*K1266)</f>
        <v>0</v>
      </c>
      <c r="O1266" s="270"/>
      <c r="P1266" s="270" t="e">
        <f>IF(OR(E1266="",G1266=0),"",VLOOKUP(E1266,#REF!,7,0)*H1266)</f>
        <v>#REF!</v>
      </c>
      <c r="Q1266" s="61"/>
      <c r="R1266" s="63"/>
      <c r="S1266" s="61"/>
    </row>
    <row r="1267" spans="1:19" s="60" customFormat="1" ht="24" x14ac:dyDescent="0.2">
      <c r="B1267" s="181"/>
      <c r="C1267" s="180"/>
      <c r="D1267" s="214" t="s">
        <v>1959</v>
      </c>
      <c r="E1267" s="215"/>
      <c r="F1267" s="245" t="s">
        <v>1083</v>
      </c>
      <c r="G1267" s="217"/>
      <c r="H1267" s="257"/>
      <c r="I1267" s="270"/>
      <c r="J1267" s="270"/>
      <c r="K1267" s="271"/>
      <c r="L1267" s="270"/>
      <c r="M1267" s="270"/>
      <c r="N1267" s="271"/>
      <c r="O1267" s="270"/>
      <c r="P1267" s="270"/>
      <c r="Q1267" s="61"/>
      <c r="R1267" s="63"/>
      <c r="S1267" s="61"/>
    </row>
    <row r="1268" spans="1:19" s="60" customFormat="1" ht="24" x14ac:dyDescent="0.2">
      <c r="B1268" s="181"/>
      <c r="C1268" s="180" t="s">
        <v>1766</v>
      </c>
      <c r="D1268" s="214" t="s">
        <v>1960</v>
      </c>
      <c r="E1268" s="249">
        <v>90510</v>
      </c>
      <c r="F1268" s="246" t="s">
        <v>1084</v>
      </c>
      <c r="G1268" s="217" t="s">
        <v>2258</v>
      </c>
      <c r="H1268" s="257">
        <v>9</v>
      </c>
      <c r="I1268" s="270"/>
      <c r="J1268" s="270"/>
      <c r="K1268" s="257">
        <f>IF(H1268="","",I1268+J1268)</f>
        <v>0</v>
      </c>
      <c r="L1268" s="257">
        <f>IF(H1268="","",H1268*I1268)</f>
        <v>0</v>
      </c>
      <c r="M1268" s="257">
        <f>IF(H1268="","",H1268*J1268)</f>
        <v>0</v>
      </c>
      <c r="N1268" s="257">
        <f>IF(H1268="","",H1268*K1268)</f>
        <v>0</v>
      </c>
      <c r="O1268" s="258"/>
      <c r="P1268" s="270" t="e">
        <f>IF(OR(E1268="",G1268=0),"",VLOOKUP(E1268,#REF!,10,0)*H1268)</f>
        <v>#REF!</v>
      </c>
      <c r="Q1268" s="61"/>
      <c r="R1268" s="63"/>
      <c r="S1268" s="61"/>
    </row>
    <row r="1269" spans="1:19" s="60" customFormat="1" ht="24" x14ac:dyDescent="0.2">
      <c r="B1269" s="181"/>
      <c r="C1269" s="180" t="s">
        <v>1766</v>
      </c>
      <c r="D1269" s="214" t="s">
        <v>1961</v>
      </c>
      <c r="E1269" s="249">
        <v>90511</v>
      </c>
      <c r="F1269" s="246" t="s">
        <v>1085</v>
      </c>
      <c r="G1269" s="217" t="s">
        <v>2258</v>
      </c>
      <c r="H1269" s="257">
        <v>9</v>
      </c>
      <c r="I1269" s="270"/>
      <c r="J1269" s="270"/>
      <c r="K1269" s="257">
        <f>IF(H1269="","",I1269+J1269)</f>
        <v>0</v>
      </c>
      <c r="L1269" s="257">
        <f>IF(H1269="","",H1269*I1269)</f>
        <v>0</v>
      </c>
      <c r="M1269" s="257">
        <f>IF(H1269="","",H1269*J1269)</f>
        <v>0</v>
      </c>
      <c r="N1269" s="257">
        <f>IF(H1269="","",H1269*K1269)</f>
        <v>0</v>
      </c>
      <c r="O1269" s="258"/>
      <c r="P1269" s="270" t="e">
        <f>IF(OR(E1269="",G1269=0),"",VLOOKUP(E1269,#REF!,10,0)*H1269)</f>
        <v>#REF!</v>
      </c>
      <c r="Q1269" s="61"/>
      <c r="R1269" s="63"/>
      <c r="S1269" s="61"/>
    </row>
    <row r="1270" spans="1:19" s="60" customFormat="1" ht="12" x14ac:dyDescent="0.2">
      <c r="B1270" s="181"/>
      <c r="C1270" s="180"/>
      <c r="D1270" s="214" t="s">
        <v>1962</v>
      </c>
      <c r="E1270" s="215"/>
      <c r="F1270" s="245" t="s">
        <v>2005</v>
      </c>
      <c r="G1270" s="217"/>
      <c r="H1270" s="257"/>
      <c r="I1270" s="257"/>
      <c r="J1270" s="257"/>
      <c r="K1270" s="257"/>
      <c r="L1270" s="257"/>
      <c r="M1270" s="257"/>
      <c r="N1270" s="257"/>
      <c r="O1270" s="258"/>
      <c r="P1270" s="258"/>
      <c r="Q1270" s="61"/>
      <c r="R1270" s="63"/>
      <c r="S1270" s="61"/>
    </row>
    <row r="1271" spans="1:19" s="60" customFormat="1" ht="12" x14ac:dyDescent="0.2">
      <c r="A1271" s="61"/>
      <c r="B1271" s="181"/>
      <c r="C1271" s="180" t="s">
        <v>1867</v>
      </c>
      <c r="D1271" s="214" t="s">
        <v>1529</v>
      </c>
      <c r="E1271" s="215">
        <v>72684</v>
      </c>
      <c r="F1271" s="243" t="s">
        <v>2139</v>
      </c>
      <c r="G1271" s="217" t="s">
        <v>2254</v>
      </c>
      <c r="H1271" s="257">
        <v>3</v>
      </c>
      <c r="I1271" s="270"/>
      <c r="J1271" s="270"/>
      <c r="K1271" s="271">
        <f t="shared" ref="K1271:K1278" si="428">IF(H1271="","",I1271+J1271)</f>
        <v>0</v>
      </c>
      <c r="L1271" s="270">
        <f t="shared" ref="L1271:L1278" si="429">IF(H1271="","",H1271*I1271)</f>
        <v>0</v>
      </c>
      <c r="M1271" s="270">
        <f t="shared" ref="M1271:M1278" si="430">IF(H1271="","",H1271*J1271)</f>
        <v>0</v>
      </c>
      <c r="N1271" s="271">
        <f t="shared" ref="N1271:N1278" si="431">IF(H1271="","",H1271*K1271)</f>
        <v>0</v>
      </c>
      <c r="O1271" s="270"/>
      <c r="P1271" s="270" t="e">
        <f>IF(OR(E1271="",G1271=0),"",VLOOKUP(E1271,#REF!,7,0)*H1271)</f>
        <v>#REF!</v>
      </c>
      <c r="Q1271" s="61"/>
      <c r="R1271" s="63"/>
      <c r="S1271" s="61"/>
    </row>
    <row r="1272" spans="1:19" s="60" customFormat="1" ht="24" x14ac:dyDescent="0.2">
      <c r="B1272" s="181"/>
      <c r="C1272" s="180" t="s">
        <v>1867</v>
      </c>
      <c r="D1272" s="214" t="s">
        <v>1963</v>
      </c>
      <c r="E1272" s="215" t="s">
        <v>2103</v>
      </c>
      <c r="F1272" s="242" t="s">
        <v>2104</v>
      </c>
      <c r="G1272" s="217" t="s">
        <v>2258</v>
      </c>
      <c r="H1272" s="257">
        <v>24</v>
      </c>
      <c r="I1272" s="270"/>
      <c r="J1272" s="270"/>
      <c r="K1272" s="271">
        <f t="shared" si="428"/>
        <v>0</v>
      </c>
      <c r="L1272" s="270">
        <f t="shared" si="429"/>
        <v>0</v>
      </c>
      <c r="M1272" s="270">
        <f t="shared" si="430"/>
        <v>0</v>
      </c>
      <c r="N1272" s="271">
        <f t="shared" si="431"/>
        <v>0</v>
      </c>
      <c r="O1272" s="270"/>
      <c r="P1272" s="270" t="e">
        <f>IF(OR(E1272="",G1272=0),"",VLOOKUP(E1272,#REF!,7,0)*H1272)</f>
        <v>#REF!</v>
      </c>
      <c r="Q1272" s="61"/>
      <c r="R1272" s="63"/>
      <c r="S1272" s="61"/>
    </row>
    <row r="1273" spans="1:19" s="60" customFormat="1" ht="24" x14ac:dyDescent="0.2">
      <c r="B1273" s="181"/>
      <c r="C1273" s="180" t="s">
        <v>1867</v>
      </c>
      <c r="D1273" s="214" t="s">
        <v>1964</v>
      </c>
      <c r="E1273" s="215" t="s">
        <v>2105</v>
      </c>
      <c r="F1273" s="243" t="s">
        <v>2106</v>
      </c>
      <c r="G1273" s="217" t="s">
        <v>2258</v>
      </c>
      <c r="H1273" s="257">
        <v>291</v>
      </c>
      <c r="I1273" s="270"/>
      <c r="J1273" s="270"/>
      <c r="K1273" s="271">
        <f t="shared" si="428"/>
        <v>0</v>
      </c>
      <c r="L1273" s="270">
        <f t="shared" si="429"/>
        <v>0</v>
      </c>
      <c r="M1273" s="270">
        <f t="shared" si="430"/>
        <v>0</v>
      </c>
      <c r="N1273" s="271">
        <f t="shared" si="431"/>
        <v>0</v>
      </c>
      <c r="O1273" s="270"/>
      <c r="P1273" s="270" t="e">
        <f>IF(OR(E1273="",G1273=0),"",VLOOKUP(E1273,#REF!,7,0)*H1273)</f>
        <v>#REF!</v>
      </c>
      <c r="Q1273" s="61"/>
      <c r="R1273" s="63"/>
      <c r="S1273" s="61"/>
    </row>
    <row r="1274" spans="1:19" s="60" customFormat="1" ht="12" x14ac:dyDescent="0.2">
      <c r="A1274" s="61"/>
      <c r="B1274" s="181"/>
      <c r="C1274" s="180" t="s">
        <v>1766</v>
      </c>
      <c r="D1274" s="214" t="s">
        <v>1965</v>
      </c>
      <c r="E1274" s="215">
        <v>90169</v>
      </c>
      <c r="F1274" s="232" t="s">
        <v>1739</v>
      </c>
      <c r="G1274" s="217" t="s">
        <v>2258</v>
      </c>
      <c r="H1274" s="257">
        <v>156</v>
      </c>
      <c r="I1274" s="270"/>
      <c r="J1274" s="270"/>
      <c r="K1274" s="257">
        <f t="shared" si="428"/>
        <v>0</v>
      </c>
      <c r="L1274" s="257">
        <f t="shared" si="429"/>
        <v>0</v>
      </c>
      <c r="M1274" s="257">
        <f t="shared" si="430"/>
        <v>0</v>
      </c>
      <c r="N1274" s="257">
        <f t="shared" si="431"/>
        <v>0</v>
      </c>
      <c r="O1274" s="258"/>
      <c r="P1274" s="270" t="e">
        <f>IF(OR(E1274="",G1274=0),"",VLOOKUP(E1274,#REF!,10,0)*H1274)</f>
        <v>#REF!</v>
      </c>
      <c r="Q1274" s="61"/>
      <c r="R1274" s="63"/>
      <c r="S1274" s="61"/>
    </row>
    <row r="1275" spans="1:19" s="60" customFormat="1" ht="12" x14ac:dyDescent="0.2">
      <c r="B1275" s="181"/>
      <c r="C1275" s="180" t="s">
        <v>1867</v>
      </c>
      <c r="D1275" s="214" t="s">
        <v>1966</v>
      </c>
      <c r="E1275" s="215">
        <v>83701</v>
      </c>
      <c r="F1275" s="243" t="s">
        <v>1884</v>
      </c>
      <c r="G1275" s="217" t="s">
        <v>2258</v>
      </c>
      <c r="H1275" s="257">
        <v>45</v>
      </c>
      <c r="I1275" s="270"/>
      <c r="J1275" s="270"/>
      <c r="K1275" s="271">
        <f t="shared" si="428"/>
        <v>0</v>
      </c>
      <c r="L1275" s="270">
        <f t="shared" si="429"/>
        <v>0</v>
      </c>
      <c r="M1275" s="270">
        <f t="shared" si="430"/>
        <v>0</v>
      </c>
      <c r="N1275" s="271">
        <f t="shared" si="431"/>
        <v>0</v>
      </c>
      <c r="O1275" s="270"/>
      <c r="P1275" s="270" t="e">
        <f>IF(OR(E1275="",G1275=0),"",VLOOKUP(E1275,#REF!,7,0)*H1275)</f>
        <v>#REF!</v>
      </c>
      <c r="Q1275" s="61"/>
      <c r="R1275" s="63"/>
      <c r="S1275" s="61"/>
    </row>
    <row r="1276" spans="1:19" s="60" customFormat="1" ht="12" x14ac:dyDescent="0.2">
      <c r="B1276" s="181"/>
      <c r="C1276" s="180" t="s">
        <v>1867</v>
      </c>
      <c r="D1276" s="214" t="s">
        <v>1967</v>
      </c>
      <c r="E1276" s="215">
        <v>83702</v>
      </c>
      <c r="F1276" s="219" t="s">
        <v>1885</v>
      </c>
      <c r="G1276" s="217" t="s">
        <v>2258</v>
      </c>
      <c r="H1276" s="257">
        <v>84</v>
      </c>
      <c r="I1276" s="270"/>
      <c r="J1276" s="270"/>
      <c r="K1276" s="271">
        <f t="shared" si="428"/>
        <v>0</v>
      </c>
      <c r="L1276" s="270">
        <f t="shared" si="429"/>
        <v>0</v>
      </c>
      <c r="M1276" s="270">
        <f t="shared" si="430"/>
        <v>0</v>
      </c>
      <c r="N1276" s="271">
        <f t="shared" si="431"/>
        <v>0</v>
      </c>
      <c r="O1276" s="270"/>
      <c r="P1276" s="270" t="e">
        <f>IF(OR(E1276="",G1276=0),"",VLOOKUP(E1276,#REF!,7,0)*H1276)</f>
        <v>#REF!</v>
      </c>
      <c r="Q1276" s="61"/>
      <c r="R1276" s="63"/>
      <c r="S1276" s="61"/>
    </row>
    <row r="1277" spans="1:19" s="60" customFormat="1" ht="12" x14ac:dyDescent="0.2">
      <c r="B1277" s="181"/>
      <c r="C1277" s="180" t="s">
        <v>1867</v>
      </c>
      <c r="D1277" s="214" t="s">
        <v>1968</v>
      </c>
      <c r="E1277" s="100">
        <v>83651</v>
      </c>
      <c r="F1277" s="250" t="s">
        <v>1086</v>
      </c>
      <c r="G1277" s="217" t="s">
        <v>2258</v>
      </c>
      <c r="H1277" s="257">
        <v>36</v>
      </c>
      <c r="I1277" s="270"/>
      <c r="J1277" s="270"/>
      <c r="K1277" s="271">
        <f t="shared" si="428"/>
        <v>0</v>
      </c>
      <c r="L1277" s="270">
        <f t="shared" si="429"/>
        <v>0</v>
      </c>
      <c r="M1277" s="270">
        <f t="shared" si="430"/>
        <v>0</v>
      </c>
      <c r="N1277" s="271">
        <f t="shared" si="431"/>
        <v>0</v>
      </c>
      <c r="O1277" s="270"/>
      <c r="P1277" s="270" t="e">
        <f>IF(OR(E1277="",G1277=0),"",VLOOKUP(E1277,#REF!,7,0)*H1277)</f>
        <v>#REF!</v>
      </c>
      <c r="Q1277" s="61"/>
      <c r="R1277" s="63"/>
      <c r="S1277" s="61"/>
    </row>
    <row r="1278" spans="1:19" s="60" customFormat="1" ht="12" x14ac:dyDescent="0.2">
      <c r="B1278" s="181"/>
      <c r="C1278" s="180" t="s">
        <v>1867</v>
      </c>
      <c r="D1278" s="214" t="s">
        <v>1969</v>
      </c>
      <c r="E1278" s="100" t="s">
        <v>2087</v>
      </c>
      <c r="F1278" s="250" t="s">
        <v>1470</v>
      </c>
      <c r="G1278" s="217" t="s">
        <v>2256</v>
      </c>
      <c r="H1278" s="257">
        <v>100</v>
      </c>
      <c r="I1278" s="270"/>
      <c r="J1278" s="270"/>
      <c r="K1278" s="271">
        <f t="shared" si="428"/>
        <v>0</v>
      </c>
      <c r="L1278" s="270">
        <f t="shared" si="429"/>
        <v>0</v>
      </c>
      <c r="M1278" s="270">
        <f t="shared" si="430"/>
        <v>0</v>
      </c>
      <c r="N1278" s="271">
        <f t="shared" si="431"/>
        <v>0</v>
      </c>
      <c r="O1278" s="270"/>
      <c r="P1278" s="270" t="e">
        <f>IF(OR(E1278="",G1278=0),"",VLOOKUP(E1278,#REF!,7,0)*H1278)</f>
        <v>#REF!</v>
      </c>
      <c r="Q1278" s="61"/>
      <c r="R1278" s="63"/>
      <c r="S1278" s="61"/>
    </row>
    <row r="1279" spans="1:19" s="60" customFormat="1" ht="12" x14ac:dyDescent="0.2">
      <c r="B1279" s="181"/>
      <c r="C1279" s="180"/>
      <c r="D1279" s="214" t="s">
        <v>1970</v>
      </c>
      <c r="E1279" s="215"/>
      <c r="F1279" s="247" t="s">
        <v>1152</v>
      </c>
      <c r="G1279" s="217"/>
      <c r="H1279" s="257"/>
      <c r="I1279" s="270"/>
      <c r="J1279" s="270"/>
      <c r="K1279" s="271"/>
      <c r="L1279" s="270"/>
      <c r="M1279" s="270"/>
      <c r="N1279" s="271"/>
      <c r="O1279" s="270"/>
      <c r="P1279" s="270"/>
      <c r="Q1279" s="61"/>
      <c r="R1279" s="63"/>
      <c r="S1279" s="61"/>
    </row>
    <row r="1280" spans="1:19" s="60" customFormat="1" ht="24" x14ac:dyDescent="0.2">
      <c r="B1280" s="181"/>
      <c r="C1280" s="180" t="s">
        <v>1867</v>
      </c>
      <c r="D1280" s="214" t="s">
        <v>1971</v>
      </c>
      <c r="E1280" s="215">
        <v>83676</v>
      </c>
      <c r="F1280" s="219" t="s">
        <v>1471</v>
      </c>
      <c r="G1280" s="217" t="s">
        <v>2258</v>
      </c>
      <c r="H1280" s="257">
        <v>35</v>
      </c>
      <c r="I1280" s="270"/>
      <c r="J1280" s="270"/>
      <c r="K1280" s="271">
        <f>IF(H1280="","",I1280+J1280)</f>
        <v>0</v>
      </c>
      <c r="L1280" s="270">
        <f>IF(H1280="","",H1280*I1280)</f>
        <v>0</v>
      </c>
      <c r="M1280" s="270">
        <f>IF(H1280="","",H1280*J1280)</f>
        <v>0</v>
      </c>
      <c r="N1280" s="271">
        <f>IF(H1280="","",H1280*K1280)</f>
        <v>0</v>
      </c>
      <c r="O1280" s="270"/>
      <c r="P1280" s="270" t="e">
        <f>IF(OR(E1280="",G1280=0),"",VLOOKUP(E1280,#REF!,7,0)*H1280)</f>
        <v>#REF!</v>
      </c>
      <c r="Q1280" s="61"/>
      <c r="R1280" s="63"/>
      <c r="S1280" s="61"/>
    </row>
    <row r="1281" spans="1:19" s="60" customFormat="1" ht="24" x14ac:dyDescent="0.2">
      <c r="B1281" s="181"/>
      <c r="C1281" s="180" t="s">
        <v>1867</v>
      </c>
      <c r="D1281" s="214" t="s">
        <v>1972</v>
      </c>
      <c r="E1281" s="215">
        <v>83677</v>
      </c>
      <c r="F1281" s="219" t="s">
        <v>1472</v>
      </c>
      <c r="G1281" s="217" t="s">
        <v>2258</v>
      </c>
      <c r="H1281" s="257">
        <v>65</v>
      </c>
      <c r="I1281" s="270"/>
      <c r="J1281" s="270"/>
      <c r="K1281" s="271">
        <f>IF(H1281="","",I1281+J1281)</f>
        <v>0</v>
      </c>
      <c r="L1281" s="270">
        <f>IF(H1281="","",H1281*I1281)</f>
        <v>0</v>
      </c>
      <c r="M1281" s="270">
        <f>IF(H1281="","",H1281*J1281)</f>
        <v>0</v>
      </c>
      <c r="N1281" s="271">
        <f>IF(H1281="","",H1281*K1281)</f>
        <v>0</v>
      </c>
      <c r="O1281" s="270"/>
      <c r="P1281" s="270" t="e">
        <f>IF(OR(E1281="",G1281=0),"",VLOOKUP(E1281,#REF!,7,0)*H1281)</f>
        <v>#REF!</v>
      </c>
      <c r="Q1281" s="61"/>
      <c r="R1281" s="63"/>
      <c r="S1281" s="61"/>
    </row>
    <row r="1282" spans="1:19" s="60" customFormat="1" ht="12" x14ac:dyDescent="0.2">
      <c r="B1282" s="181"/>
      <c r="C1282" s="180" t="s">
        <v>1867</v>
      </c>
      <c r="D1282" s="214" t="s">
        <v>1973</v>
      </c>
      <c r="E1282" s="215" t="s">
        <v>2086</v>
      </c>
      <c r="F1282" s="219" t="s">
        <v>1482</v>
      </c>
      <c r="G1282" s="217" t="s">
        <v>2258</v>
      </c>
      <c r="H1282" s="257">
        <v>154</v>
      </c>
      <c r="I1282" s="270"/>
      <c r="J1282" s="270"/>
      <c r="K1282" s="271">
        <f>IF(H1282="","",I1282+J1282)</f>
        <v>0</v>
      </c>
      <c r="L1282" s="270">
        <f>IF(H1282="","",H1282*I1282)</f>
        <v>0</v>
      </c>
      <c r="M1282" s="270">
        <f>IF(H1282="","",H1282*J1282)</f>
        <v>0</v>
      </c>
      <c r="N1282" s="271">
        <f>IF(H1282="","",H1282*K1282)</f>
        <v>0</v>
      </c>
      <c r="O1282" s="270"/>
      <c r="P1282" s="270" t="e">
        <f>IF(OR(E1282="",G1282=0),"",VLOOKUP(E1282,#REF!,7,0)*H1282)</f>
        <v>#REF!</v>
      </c>
      <c r="Q1282" s="61"/>
      <c r="R1282" s="63"/>
      <c r="S1282" s="61"/>
    </row>
    <row r="1283" spans="1:19" s="60" customFormat="1" ht="12" x14ac:dyDescent="0.2">
      <c r="B1283" s="181"/>
      <c r="C1283" s="180" t="s">
        <v>1766</v>
      </c>
      <c r="D1283" s="214" t="s">
        <v>1530</v>
      </c>
      <c r="E1283" s="215">
        <v>90600</v>
      </c>
      <c r="F1283" s="243" t="s">
        <v>1139</v>
      </c>
      <c r="G1283" s="217" t="s">
        <v>2258</v>
      </c>
      <c r="H1283" s="257">
        <v>8</v>
      </c>
      <c r="I1283" s="270"/>
      <c r="J1283" s="270"/>
      <c r="K1283" s="257">
        <f>IF(H1283="","",I1283+J1283)</f>
        <v>0</v>
      </c>
      <c r="L1283" s="257">
        <f>IF(H1283="","",H1283*I1283)</f>
        <v>0</v>
      </c>
      <c r="M1283" s="257">
        <f>IF(H1283="","",H1283*J1283)</f>
        <v>0</v>
      </c>
      <c r="N1283" s="257">
        <f>IF(H1283="","",H1283*K1283)</f>
        <v>0</v>
      </c>
      <c r="O1283" s="258"/>
      <c r="P1283" s="270" t="e">
        <f>IF(OR(E1283="",G1283=0),"",VLOOKUP(E1283,#REF!,10,0)*H1283)</f>
        <v>#REF!</v>
      </c>
      <c r="Q1283" s="61"/>
      <c r="R1283" s="63"/>
      <c r="S1283" s="61"/>
    </row>
    <row r="1284" spans="1:19" s="60" customFormat="1" ht="24" x14ac:dyDescent="0.2">
      <c r="B1284" s="181"/>
      <c r="C1284" s="180"/>
      <c r="D1284" s="214" t="s">
        <v>1974</v>
      </c>
      <c r="E1284" s="215"/>
      <c r="F1284" s="245" t="s">
        <v>2006</v>
      </c>
      <c r="G1284" s="217"/>
      <c r="H1284" s="257"/>
      <c r="I1284" s="257"/>
      <c r="J1284" s="257"/>
      <c r="K1284" s="257"/>
      <c r="L1284" s="257"/>
      <c r="M1284" s="257"/>
      <c r="N1284" s="257"/>
      <c r="O1284" s="258"/>
      <c r="P1284" s="258"/>
      <c r="Q1284" s="61"/>
      <c r="R1284" s="63"/>
      <c r="S1284" s="61"/>
    </row>
    <row r="1285" spans="1:19" s="60" customFormat="1" ht="24" x14ac:dyDescent="0.2">
      <c r="B1285" s="181"/>
      <c r="C1285" s="180" t="s">
        <v>1867</v>
      </c>
      <c r="D1285" s="214" t="s">
        <v>1531</v>
      </c>
      <c r="E1285" s="215" t="s">
        <v>2107</v>
      </c>
      <c r="F1285" s="242" t="s">
        <v>2108</v>
      </c>
      <c r="G1285" s="217" t="s">
        <v>2258</v>
      </c>
      <c r="H1285" s="257">
        <v>285</v>
      </c>
      <c r="I1285" s="270"/>
      <c r="J1285" s="270"/>
      <c r="K1285" s="271">
        <f>IF(H1285="","",I1285+J1285)</f>
        <v>0</v>
      </c>
      <c r="L1285" s="270">
        <f>IF(H1285="","",H1285*I1285)</f>
        <v>0</v>
      </c>
      <c r="M1285" s="270">
        <f>IF(H1285="","",H1285*J1285)</f>
        <v>0</v>
      </c>
      <c r="N1285" s="271">
        <f>IF(H1285="","",H1285*K1285)</f>
        <v>0</v>
      </c>
      <c r="O1285" s="270"/>
      <c r="P1285" s="270" t="e">
        <f>IF(OR(E1285="",G1285=0),"",VLOOKUP(E1285,#REF!,7,0)*H1285)</f>
        <v>#REF!</v>
      </c>
      <c r="Q1285" s="61"/>
      <c r="R1285" s="63"/>
      <c r="S1285" s="61"/>
    </row>
    <row r="1286" spans="1:19" s="60" customFormat="1" ht="24" x14ac:dyDescent="0.2">
      <c r="B1286" s="181"/>
      <c r="C1286" s="180" t="s">
        <v>1867</v>
      </c>
      <c r="D1286" s="214" t="s">
        <v>1532</v>
      </c>
      <c r="E1286" s="215" t="s">
        <v>2111</v>
      </c>
      <c r="F1286" s="243" t="s">
        <v>1477</v>
      </c>
      <c r="G1286" s="217" t="s">
        <v>2258</v>
      </c>
      <c r="H1286" s="257">
        <v>537</v>
      </c>
      <c r="I1286" s="270"/>
      <c r="J1286" s="270"/>
      <c r="K1286" s="271">
        <f>IF(H1286="","",I1286+J1286)</f>
        <v>0</v>
      </c>
      <c r="L1286" s="270">
        <f>IF(H1286="","",H1286*I1286)</f>
        <v>0</v>
      </c>
      <c r="M1286" s="270">
        <f>IF(H1286="","",H1286*J1286)</f>
        <v>0</v>
      </c>
      <c r="N1286" s="271">
        <f>IF(H1286="","",H1286*K1286)</f>
        <v>0</v>
      </c>
      <c r="O1286" s="270"/>
      <c r="P1286" s="270" t="e">
        <f>IF(OR(E1286="",G1286=0),"",VLOOKUP(E1286,#REF!,7,0)*H1286)</f>
        <v>#REF!</v>
      </c>
      <c r="Q1286" s="61"/>
      <c r="R1286" s="63"/>
      <c r="S1286" s="61"/>
    </row>
    <row r="1287" spans="1:19" s="60" customFormat="1" ht="12" x14ac:dyDescent="0.2">
      <c r="B1287" s="181"/>
      <c r="C1287" s="180"/>
      <c r="D1287" s="214" t="s">
        <v>1975</v>
      </c>
      <c r="E1287" s="215"/>
      <c r="F1287" s="251" t="s">
        <v>2011</v>
      </c>
      <c r="G1287" s="217"/>
      <c r="H1287" s="257"/>
      <c r="I1287" s="257"/>
      <c r="J1287" s="257"/>
      <c r="K1287" s="257"/>
      <c r="L1287" s="257"/>
      <c r="M1287" s="257"/>
      <c r="N1287" s="257"/>
      <c r="O1287" s="258"/>
      <c r="P1287" s="258"/>
      <c r="Q1287" s="61"/>
      <c r="R1287" s="63"/>
      <c r="S1287" s="61"/>
    </row>
    <row r="1288" spans="1:19" s="60" customFormat="1" ht="36" x14ac:dyDescent="0.2">
      <c r="B1288" s="181"/>
      <c r="C1288" s="180" t="s">
        <v>1867</v>
      </c>
      <c r="D1288" s="214" t="s">
        <v>1976</v>
      </c>
      <c r="E1288" s="215" t="s">
        <v>2141</v>
      </c>
      <c r="F1288" s="242" t="s">
        <v>2142</v>
      </c>
      <c r="G1288" s="217" t="s">
        <v>2254</v>
      </c>
      <c r="H1288" s="257">
        <v>32</v>
      </c>
      <c r="I1288" s="270"/>
      <c r="J1288" s="270"/>
      <c r="K1288" s="271">
        <f>IF(H1288="","",I1288+J1288)</f>
        <v>0</v>
      </c>
      <c r="L1288" s="270">
        <f>IF(H1288="","",H1288*I1288)</f>
        <v>0</v>
      </c>
      <c r="M1288" s="270">
        <f>IF(H1288="","",H1288*J1288)</f>
        <v>0</v>
      </c>
      <c r="N1288" s="271">
        <f>IF(H1288="","",H1288*K1288)</f>
        <v>0</v>
      </c>
      <c r="O1288" s="270"/>
      <c r="P1288" s="270" t="e">
        <f>IF(OR(E1288="",G1288=0),"",VLOOKUP(E1288,#REF!,7,0)*H1288)</f>
        <v>#REF!</v>
      </c>
      <c r="Q1288" s="61"/>
      <c r="R1288" s="63"/>
      <c r="S1288" s="61"/>
    </row>
    <row r="1289" spans="1:19" s="60" customFormat="1" ht="36" x14ac:dyDescent="0.2">
      <c r="B1289" s="181"/>
      <c r="C1289" s="180" t="s">
        <v>1867</v>
      </c>
      <c r="D1289" s="214" t="s">
        <v>1977</v>
      </c>
      <c r="E1289" s="215">
        <v>6021</v>
      </c>
      <c r="F1289" s="242" t="s">
        <v>2140</v>
      </c>
      <c r="G1289" s="217" t="s">
        <v>2254</v>
      </c>
      <c r="H1289" s="257">
        <v>24</v>
      </c>
      <c r="I1289" s="270"/>
      <c r="J1289" s="270"/>
      <c r="K1289" s="271">
        <f>IF(H1289="","",I1289+J1289)</f>
        <v>0</v>
      </c>
      <c r="L1289" s="270">
        <f>IF(H1289="","",H1289*I1289)</f>
        <v>0</v>
      </c>
      <c r="M1289" s="270">
        <f>IF(H1289="","",H1289*J1289)</f>
        <v>0</v>
      </c>
      <c r="N1289" s="271">
        <f>IF(H1289="","",H1289*K1289)</f>
        <v>0</v>
      </c>
      <c r="O1289" s="270"/>
      <c r="P1289" s="270" t="e">
        <f>IF(OR(E1289="",G1289=0),"",VLOOKUP(E1289,#REF!,7,0)*H1289)</f>
        <v>#REF!</v>
      </c>
      <c r="Q1289" s="61"/>
      <c r="R1289" s="63"/>
      <c r="S1289" s="61"/>
    </row>
    <row r="1290" spans="1:19" s="60" customFormat="1" ht="24" x14ac:dyDescent="0.2">
      <c r="B1290" s="181"/>
      <c r="C1290" s="180" t="s">
        <v>1867</v>
      </c>
      <c r="D1290" s="214" t="s">
        <v>1157</v>
      </c>
      <c r="E1290" s="215" t="s">
        <v>2149</v>
      </c>
      <c r="F1290" s="242" t="s">
        <v>2150</v>
      </c>
      <c r="G1290" s="217" t="s">
        <v>2254</v>
      </c>
      <c r="H1290" s="257">
        <v>24</v>
      </c>
      <c r="I1290" s="270"/>
      <c r="J1290" s="270"/>
      <c r="K1290" s="271">
        <f>IF(H1290="","",I1290+J1290)</f>
        <v>0</v>
      </c>
      <c r="L1290" s="270">
        <f>IF(H1290="","",H1290*I1290)</f>
        <v>0</v>
      </c>
      <c r="M1290" s="270">
        <f>IF(H1290="","",H1290*J1290)</f>
        <v>0</v>
      </c>
      <c r="N1290" s="271">
        <f>IF(H1290="","",H1290*K1290)</f>
        <v>0</v>
      </c>
      <c r="O1290" s="270"/>
      <c r="P1290" s="270" t="e">
        <f>IF(OR(E1290="",G1290=0),"",VLOOKUP(E1290,#REF!,7,0)*H1290)</f>
        <v>#REF!</v>
      </c>
      <c r="Q1290" s="61"/>
      <c r="R1290" s="63"/>
      <c r="S1290" s="61"/>
    </row>
    <row r="1291" spans="1:19" s="60" customFormat="1" ht="24" x14ac:dyDescent="0.2">
      <c r="A1291" s="61"/>
      <c r="B1291" s="181"/>
      <c r="C1291" s="180" t="s">
        <v>1766</v>
      </c>
      <c r="D1291" s="214" t="s">
        <v>1978</v>
      </c>
      <c r="E1291" s="215">
        <v>90155</v>
      </c>
      <c r="F1291" s="242" t="s">
        <v>1892</v>
      </c>
      <c r="G1291" s="217" t="s">
        <v>2256</v>
      </c>
      <c r="H1291" s="257">
        <v>28</v>
      </c>
      <c r="I1291" s="270"/>
      <c r="J1291" s="270"/>
      <c r="K1291" s="257">
        <f>IF(H1291="","",I1291+J1291)</f>
        <v>0</v>
      </c>
      <c r="L1291" s="257">
        <f>IF(H1291="","",H1291*I1291)</f>
        <v>0</v>
      </c>
      <c r="M1291" s="257">
        <f>IF(H1291="","",H1291*J1291)</f>
        <v>0</v>
      </c>
      <c r="N1291" s="257">
        <f>IF(H1291="","",H1291*K1291)</f>
        <v>0</v>
      </c>
      <c r="O1291" s="258"/>
      <c r="P1291" s="270" t="e">
        <f>IF(OR(E1291="",G1291=0),"",VLOOKUP(E1291,#REF!,10,0)*H1291)</f>
        <v>#REF!</v>
      </c>
      <c r="Q1291" s="61"/>
      <c r="R1291" s="63"/>
      <c r="S1291" s="61"/>
    </row>
    <row r="1292" spans="1:19" s="60" customFormat="1" ht="36" x14ac:dyDescent="0.2">
      <c r="B1292" s="181"/>
      <c r="C1292" s="180" t="s">
        <v>1867</v>
      </c>
      <c r="D1292" s="214" t="s">
        <v>1979</v>
      </c>
      <c r="E1292" s="215" t="s">
        <v>2146</v>
      </c>
      <c r="F1292" s="242" t="s">
        <v>2147</v>
      </c>
      <c r="G1292" s="217" t="s">
        <v>2254</v>
      </c>
      <c r="H1292" s="257">
        <v>118</v>
      </c>
      <c r="I1292" s="270"/>
      <c r="J1292" s="270"/>
      <c r="K1292" s="271">
        <f t="shared" ref="K1292:K1298" si="432">IF(H1292="","",I1292+J1292)</f>
        <v>0</v>
      </c>
      <c r="L1292" s="270">
        <f t="shared" ref="L1292:L1298" si="433">IF(H1292="","",H1292*I1292)</f>
        <v>0</v>
      </c>
      <c r="M1292" s="270">
        <f t="shared" ref="M1292:M1298" si="434">IF(H1292="","",H1292*J1292)</f>
        <v>0</v>
      </c>
      <c r="N1292" s="271">
        <f t="shared" ref="N1292:N1298" si="435">IF(H1292="","",H1292*K1292)</f>
        <v>0</v>
      </c>
      <c r="O1292" s="270"/>
      <c r="P1292" s="270" t="e">
        <f>IF(OR(E1292="",G1292=0),"",VLOOKUP(E1292,#REF!,7,0)*H1292)</f>
        <v>#REF!</v>
      </c>
      <c r="Q1292" s="61"/>
      <c r="R1292" s="63"/>
      <c r="S1292" s="61"/>
    </row>
    <row r="1293" spans="1:19" s="60" customFormat="1" ht="36" x14ac:dyDescent="0.2">
      <c r="B1293" s="181"/>
      <c r="C1293" s="180" t="s">
        <v>1867</v>
      </c>
      <c r="D1293" s="214" t="s">
        <v>1980</v>
      </c>
      <c r="E1293" s="215" t="s">
        <v>2151</v>
      </c>
      <c r="F1293" s="243" t="s">
        <v>2152</v>
      </c>
      <c r="G1293" s="217" t="s">
        <v>2254</v>
      </c>
      <c r="H1293" s="257">
        <v>1</v>
      </c>
      <c r="I1293" s="270"/>
      <c r="J1293" s="270"/>
      <c r="K1293" s="271">
        <f t="shared" si="432"/>
        <v>0</v>
      </c>
      <c r="L1293" s="270">
        <f t="shared" si="433"/>
        <v>0</v>
      </c>
      <c r="M1293" s="270">
        <f t="shared" si="434"/>
        <v>0</v>
      </c>
      <c r="N1293" s="271">
        <f t="shared" si="435"/>
        <v>0</v>
      </c>
      <c r="O1293" s="270"/>
      <c r="P1293" s="270" t="e">
        <f>IF(OR(E1293="",G1293=0),"",VLOOKUP(E1293,#REF!,7,0)*H1293)</f>
        <v>#REF!</v>
      </c>
      <c r="Q1293" s="61"/>
      <c r="R1293" s="63"/>
      <c r="S1293" s="61"/>
    </row>
    <row r="1294" spans="1:19" s="60" customFormat="1" ht="36" x14ac:dyDescent="0.2">
      <c r="B1294" s="181"/>
      <c r="C1294" s="180" t="s">
        <v>1867</v>
      </c>
      <c r="D1294" s="214" t="s">
        <v>1981</v>
      </c>
      <c r="E1294" s="215" t="s">
        <v>2143</v>
      </c>
      <c r="F1294" s="243" t="s">
        <v>2144</v>
      </c>
      <c r="G1294" s="217" t="s">
        <v>2254</v>
      </c>
      <c r="H1294" s="257">
        <v>8</v>
      </c>
      <c r="I1294" s="270"/>
      <c r="J1294" s="270"/>
      <c r="K1294" s="271">
        <f t="shared" si="432"/>
        <v>0</v>
      </c>
      <c r="L1294" s="270">
        <f t="shared" si="433"/>
        <v>0</v>
      </c>
      <c r="M1294" s="270">
        <f t="shared" si="434"/>
        <v>0</v>
      </c>
      <c r="N1294" s="271">
        <f t="shared" si="435"/>
        <v>0</v>
      </c>
      <c r="O1294" s="270"/>
      <c r="P1294" s="270" t="e">
        <f>IF(OR(E1294="",G1294=0),"",VLOOKUP(E1294,#REF!,7,0)*H1294)</f>
        <v>#REF!</v>
      </c>
      <c r="Q1294" s="61"/>
      <c r="R1294" s="63"/>
      <c r="S1294" s="61"/>
    </row>
    <row r="1295" spans="1:19" s="60" customFormat="1" ht="12" x14ac:dyDescent="0.2">
      <c r="B1295" s="181"/>
      <c r="C1295" s="180" t="s">
        <v>1867</v>
      </c>
      <c r="D1295" s="214" t="s">
        <v>1982</v>
      </c>
      <c r="E1295" s="215" t="s">
        <v>2145</v>
      </c>
      <c r="F1295" s="242" t="s">
        <v>1068</v>
      </c>
      <c r="G1295" s="217" t="s">
        <v>2254</v>
      </c>
      <c r="H1295" s="257">
        <v>310</v>
      </c>
      <c r="I1295" s="270"/>
      <c r="J1295" s="270"/>
      <c r="K1295" s="271">
        <f t="shared" si="432"/>
        <v>0</v>
      </c>
      <c r="L1295" s="270">
        <f t="shared" si="433"/>
        <v>0</v>
      </c>
      <c r="M1295" s="270">
        <f t="shared" si="434"/>
        <v>0</v>
      </c>
      <c r="N1295" s="271">
        <f t="shared" si="435"/>
        <v>0</v>
      </c>
      <c r="O1295" s="270"/>
      <c r="P1295" s="270" t="e">
        <f>IF(OR(E1295="",G1295=0),"",VLOOKUP(E1295,#REF!,7,0)*H1295)</f>
        <v>#REF!</v>
      </c>
      <c r="Q1295" s="61"/>
      <c r="R1295" s="63"/>
      <c r="S1295" s="61"/>
    </row>
    <row r="1296" spans="1:19" s="60" customFormat="1" ht="12" x14ac:dyDescent="0.2">
      <c r="A1296" s="61"/>
      <c r="B1296" s="181"/>
      <c r="C1296" s="180" t="s">
        <v>1766</v>
      </c>
      <c r="D1296" s="214" t="s">
        <v>1983</v>
      </c>
      <c r="E1296" s="215">
        <v>90084</v>
      </c>
      <c r="F1296" s="232" t="s">
        <v>1723</v>
      </c>
      <c r="G1296" s="217" t="s">
        <v>2254</v>
      </c>
      <c r="H1296" s="257">
        <v>154</v>
      </c>
      <c r="I1296" s="270"/>
      <c r="J1296" s="270"/>
      <c r="K1296" s="257">
        <f t="shared" si="432"/>
        <v>0</v>
      </c>
      <c r="L1296" s="257">
        <f t="shared" si="433"/>
        <v>0</v>
      </c>
      <c r="M1296" s="257">
        <f t="shared" si="434"/>
        <v>0</v>
      </c>
      <c r="N1296" s="257">
        <f t="shared" si="435"/>
        <v>0</v>
      </c>
      <c r="O1296" s="258"/>
      <c r="P1296" s="270" t="e">
        <f>IF(OR(E1296="",G1296=0),"",VLOOKUP(E1296,#REF!,10,0)*H1296)</f>
        <v>#REF!</v>
      </c>
      <c r="Q1296" s="61"/>
      <c r="R1296" s="63"/>
      <c r="S1296" s="61"/>
    </row>
    <row r="1297" spans="1:19" s="60" customFormat="1" ht="12" x14ac:dyDescent="0.2">
      <c r="A1297" s="61"/>
      <c r="B1297" s="181"/>
      <c r="C1297" s="180" t="s">
        <v>1766</v>
      </c>
      <c r="D1297" s="214" t="s">
        <v>1158</v>
      </c>
      <c r="E1297" s="215">
        <v>90085</v>
      </c>
      <c r="F1297" s="232" t="s">
        <v>1729</v>
      </c>
      <c r="G1297" s="217" t="s">
        <v>2254</v>
      </c>
      <c r="H1297" s="257">
        <v>52</v>
      </c>
      <c r="I1297" s="270"/>
      <c r="J1297" s="270"/>
      <c r="K1297" s="257">
        <f t="shared" si="432"/>
        <v>0</v>
      </c>
      <c r="L1297" s="257">
        <f t="shared" si="433"/>
        <v>0</v>
      </c>
      <c r="M1297" s="257">
        <f t="shared" si="434"/>
        <v>0</v>
      </c>
      <c r="N1297" s="257">
        <f t="shared" si="435"/>
        <v>0</v>
      </c>
      <c r="O1297" s="258"/>
      <c r="P1297" s="270" t="e">
        <f>IF(OR(E1297="",G1297=0),"",VLOOKUP(E1297,#REF!,10,0)*H1297)</f>
        <v>#REF!</v>
      </c>
      <c r="Q1297" s="61"/>
      <c r="R1297" s="63"/>
      <c r="S1297" s="61"/>
    </row>
    <row r="1298" spans="1:19" s="60" customFormat="1" ht="12" x14ac:dyDescent="0.2">
      <c r="B1298" s="181"/>
      <c r="C1298" s="180" t="s">
        <v>1766</v>
      </c>
      <c r="D1298" s="214" t="s">
        <v>1159</v>
      </c>
      <c r="E1298" s="215">
        <v>90602</v>
      </c>
      <c r="F1298" s="243" t="s">
        <v>1140</v>
      </c>
      <c r="G1298" s="217" t="s">
        <v>2254</v>
      </c>
      <c r="H1298" s="257">
        <v>1</v>
      </c>
      <c r="I1298" s="270"/>
      <c r="J1298" s="270"/>
      <c r="K1298" s="257">
        <f t="shared" si="432"/>
        <v>0</v>
      </c>
      <c r="L1298" s="257">
        <f t="shared" si="433"/>
        <v>0</v>
      </c>
      <c r="M1298" s="257">
        <f t="shared" si="434"/>
        <v>0</v>
      </c>
      <c r="N1298" s="257">
        <f t="shared" si="435"/>
        <v>0</v>
      </c>
      <c r="O1298" s="258"/>
      <c r="P1298" s="270" t="e">
        <f>IF(OR(E1298="",G1298=0),"",VLOOKUP(E1298,#REF!,10,0)*H1298)</f>
        <v>#REF!</v>
      </c>
      <c r="Q1298" s="61"/>
      <c r="R1298" s="63"/>
      <c r="S1298" s="61"/>
    </row>
    <row r="1299" spans="1:19" s="60" customFormat="1" ht="12" x14ac:dyDescent="0.2">
      <c r="A1299" s="61"/>
      <c r="B1299" s="181"/>
      <c r="C1299" s="180" t="s">
        <v>1766</v>
      </c>
      <c r="D1299" s="214" t="s">
        <v>1160</v>
      </c>
      <c r="E1299" s="215">
        <v>90501</v>
      </c>
      <c r="F1299" s="226" t="s">
        <v>2058</v>
      </c>
      <c r="G1299" s="217" t="s">
        <v>2254</v>
      </c>
      <c r="H1299" s="257">
        <v>56</v>
      </c>
      <c r="I1299" s="270"/>
      <c r="J1299" s="270"/>
      <c r="K1299" s="257">
        <f>IF(H1299="","",I1299+J1299)</f>
        <v>0</v>
      </c>
      <c r="L1299" s="257">
        <f>IF(H1299="","",H1299*I1299)</f>
        <v>0</v>
      </c>
      <c r="M1299" s="257">
        <f>IF(H1299="","",H1299*J1299)</f>
        <v>0</v>
      </c>
      <c r="N1299" s="257">
        <f>IF(H1299="","",H1299*K1299)</f>
        <v>0</v>
      </c>
      <c r="O1299" s="258"/>
      <c r="P1299" s="270" t="e">
        <f>IF(OR(E1299="",G1299=0),"",VLOOKUP(E1299,#REF!,10,0)*H1299)</f>
        <v>#REF!</v>
      </c>
      <c r="Q1299" s="61"/>
      <c r="R1299" s="63"/>
      <c r="S1299" s="61"/>
    </row>
    <row r="1300" spans="1:19" s="60" customFormat="1" ht="12" x14ac:dyDescent="0.2">
      <c r="B1300" s="181"/>
      <c r="C1300" s="180"/>
      <c r="D1300" s="214" t="s">
        <v>1161</v>
      </c>
      <c r="E1300" s="215"/>
      <c r="F1300" s="245" t="s">
        <v>1872</v>
      </c>
      <c r="G1300" s="217"/>
      <c r="H1300" s="257"/>
      <c r="I1300" s="257"/>
      <c r="J1300" s="257"/>
      <c r="K1300" s="257"/>
      <c r="L1300" s="257"/>
      <c r="M1300" s="257"/>
      <c r="N1300" s="257"/>
      <c r="O1300" s="258"/>
      <c r="P1300" s="258"/>
      <c r="Q1300" s="61"/>
      <c r="R1300" s="63"/>
      <c r="S1300" s="61"/>
    </row>
    <row r="1301" spans="1:19" s="60" customFormat="1" ht="12" x14ac:dyDescent="0.2">
      <c r="A1301" s="61"/>
      <c r="B1301" s="181"/>
      <c r="C1301" s="180" t="s">
        <v>1766</v>
      </c>
      <c r="D1301" s="214" t="s">
        <v>1162</v>
      </c>
      <c r="E1301" s="215">
        <v>90515</v>
      </c>
      <c r="F1301" s="252" t="s">
        <v>1096</v>
      </c>
      <c r="G1301" s="217" t="s">
        <v>2254</v>
      </c>
      <c r="H1301" s="257">
        <v>4</v>
      </c>
      <c r="I1301" s="270"/>
      <c r="J1301" s="270"/>
      <c r="K1301" s="257">
        <f>IF(H1301="","",I1301+J1301)</f>
        <v>0</v>
      </c>
      <c r="L1301" s="257">
        <f>IF(H1301="","",H1301*I1301)</f>
        <v>0</v>
      </c>
      <c r="M1301" s="257">
        <f>IF(H1301="","",H1301*J1301)</f>
        <v>0</v>
      </c>
      <c r="N1301" s="257">
        <f>IF(H1301="","",H1301*K1301)</f>
        <v>0</v>
      </c>
      <c r="O1301" s="258"/>
      <c r="P1301" s="270" t="e">
        <f>IF(OR(E1301="",G1301=0),"",VLOOKUP(E1301,#REF!,10,0)*H1301)</f>
        <v>#REF!</v>
      </c>
      <c r="Q1301" s="61"/>
      <c r="R1301" s="63"/>
      <c r="S1301" s="61"/>
    </row>
    <row r="1302" spans="1:19" s="60" customFormat="1" ht="24" x14ac:dyDescent="0.2">
      <c r="B1302" s="181"/>
      <c r="C1302" s="180" t="s">
        <v>1766</v>
      </c>
      <c r="D1302" s="214" t="s">
        <v>1163</v>
      </c>
      <c r="E1302" s="215">
        <v>90516</v>
      </c>
      <c r="F1302" s="252" t="s">
        <v>1097</v>
      </c>
      <c r="G1302" s="217" t="s">
        <v>2254</v>
      </c>
      <c r="H1302" s="257">
        <v>2</v>
      </c>
      <c r="I1302" s="270"/>
      <c r="J1302" s="270"/>
      <c r="K1302" s="257">
        <f>IF(H1302="","",I1302+J1302)</f>
        <v>0</v>
      </c>
      <c r="L1302" s="257">
        <f>IF(H1302="","",H1302*I1302)</f>
        <v>0</v>
      </c>
      <c r="M1302" s="257">
        <f>IF(H1302="","",H1302*J1302)</f>
        <v>0</v>
      </c>
      <c r="N1302" s="257">
        <f>IF(H1302="","",H1302*K1302)</f>
        <v>0</v>
      </c>
      <c r="O1302" s="258"/>
      <c r="P1302" s="270" t="e">
        <f>IF(OR(E1302="",G1302=0),"",VLOOKUP(E1302,#REF!,10,0)*H1302)</f>
        <v>#REF!</v>
      </c>
      <c r="Q1302" s="61"/>
      <c r="R1302" s="63"/>
      <c r="S1302" s="61"/>
    </row>
    <row r="1303" spans="1:19" s="60" customFormat="1" ht="12" x14ac:dyDescent="0.2">
      <c r="B1303" s="181"/>
      <c r="C1303" s="180" t="s">
        <v>1766</v>
      </c>
      <c r="D1303" s="214" t="s">
        <v>1164</v>
      </c>
      <c r="E1303" s="215">
        <v>90517</v>
      </c>
      <c r="F1303" s="252" t="s">
        <v>1098</v>
      </c>
      <c r="G1303" s="217" t="s">
        <v>2254</v>
      </c>
      <c r="H1303" s="257">
        <v>6</v>
      </c>
      <c r="I1303" s="270"/>
      <c r="J1303" s="270"/>
      <c r="K1303" s="257">
        <f>IF(H1303="","",I1303+J1303)</f>
        <v>0</v>
      </c>
      <c r="L1303" s="257">
        <f>IF(H1303="","",H1303*I1303)</f>
        <v>0</v>
      </c>
      <c r="M1303" s="257">
        <f>IF(H1303="","",H1303*J1303)</f>
        <v>0</v>
      </c>
      <c r="N1303" s="257">
        <f>IF(H1303="","",H1303*K1303)</f>
        <v>0</v>
      </c>
      <c r="O1303" s="258"/>
      <c r="P1303" s="270" t="e">
        <f>IF(OR(E1303="",G1303=0),"",VLOOKUP(E1303,#REF!,10,0)*H1303)</f>
        <v>#REF!</v>
      </c>
      <c r="Q1303" s="61"/>
      <c r="R1303" s="63"/>
      <c r="S1303" s="61"/>
    </row>
    <row r="1304" spans="1:19" s="60" customFormat="1" ht="12" x14ac:dyDescent="0.2">
      <c r="A1304" s="61"/>
      <c r="B1304" s="181"/>
      <c r="C1304" s="180" t="s">
        <v>1766</v>
      </c>
      <c r="D1304" s="214" t="s">
        <v>1165</v>
      </c>
      <c r="E1304" s="215">
        <v>90518</v>
      </c>
      <c r="F1304" s="246" t="s">
        <v>1099</v>
      </c>
      <c r="G1304" s="217" t="s">
        <v>2254</v>
      </c>
      <c r="H1304" s="257">
        <v>1</v>
      </c>
      <c r="I1304" s="270"/>
      <c r="J1304" s="270"/>
      <c r="K1304" s="257">
        <f>IF(H1304="","",I1304+J1304)</f>
        <v>0</v>
      </c>
      <c r="L1304" s="257">
        <f>IF(H1304="","",H1304*I1304)</f>
        <v>0</v>
      </c>
      <c r="M1304" s="257">
        <f>IF(H1304="","",H1304*J1304)</f>
        <v>0</v>
      </c>
      <c r="N1304" s="257">
        <f>IF(H1304="","",H1304*K1304)</f>
        <v>0</v>
      </c>
      <c r="O1304" s="258"/>
      <c r="P1304" s="270" t="e">
        <f>IF(OR(E1304="",G1304=0),"",VLOOKUP(E1304,#REF!,10,0)*H1304)</f>
        <v>#REF!</v>
      </c>
      <c r="Q1304" s="61"/>
      <c r="R1304" s="63"/>
      <c r="S1304" s="61"/>
    </row>
    <row r="1305" spans="1:19" s="60" customFormat="1" ht="12" x14ac:dyDescent="0.2">
      <c r="A1305" s="61"/>
      <c r="B1305" s="181"/>
      <c r="C1305" s="180" t="s">
        <v>1766</v>
      </c>
      <c r="D1305" s="214" t="s">
        <v>1984</v>
      </c>
      <c r="E1305" s="215">
        <v>90519</v>
      </c>
      <c r="F1305" s="246" t="s">
        <v>1100</v>
      </c>
      <c r="G1305" s="217" t="s">
        <v>2254</v>
      </c>
      <c r="H1305" s="257">
        <v>6</v>
      </c>
      <c r="I1305" s="270"/>
      <c r="J1305" s="270"/>
      <c r="K1305" s="257">
        <f t="shared" ref="K1305:K1313" si="436">IF(H1305="","",I1305+J1305)</f>
        <v>0</v>
      </c>
      <c r="L1305" s="257">
        <f t="shared" ref="L1305:L1313" si="437">IF(H1305="","",H1305*I1305)</f>
        <v>0</v>
      </c>
      <c r="M1305" s="257">
        <f t="shared" ref="M1305:M1313" si="438">IF(H1305="","",H1305*J1305)</f>
        <v>0</v>
      </c>
      <c r="N1305" s="257">
        <f t="shared" ref="N1305:N1313" si="439">IF(H1305="","",H1305*K1305)</f>
        <v>0</v>
      </c>
      <c r="O1305" s="258"/>
      <c r="P1305" s="270" t="e">
        <f>IF(OR(E1305="",G1305=0),"",VLOOKUP(E1305,#REF!,10,0)*H1305)</f>
        <v>#REF!</v>
      </c>
      <c r="Q1305" s="61"/>
      <c r="R1305" s="63"/>
      <c r="S1305" s="61"/>
    </row>
    <row r="1306" spans="1:19" s="60" customFormat="1" ht="12" x14ac:dyDescent="0.2">
      <c r="A1306" s="61"/>
      <c r="B1306" s="181"/>
      <c r="C1306" s="180" t="s">
        <v>1766</v>
      </c>
      <c r="D1306" s="214" t="s">
        <v>1166</v>
      </c>
      <c r="E1306" s="215">
        <v>90520</v>
      </c>
      <c r="F1306" s="246" t="s">
        <v>1101</v>
      </c>
      <c r="G1306" s="217" t="s">
        <v>2254</v>
      </c>
      <c r="H1306" s="257">
        <v>2</v>
      </c>
      <c r="I1306" s="270"/>
      <c r="J1306" s="270"/>
      <c r="K1306" s="257">
        <f t="shared" si="436"/>
        <v>0</v>
      </c>
      <c r="L1306" s="257">
        <f t="shared" si="437"/>
        <v>0</v>
      </c>
      <c r="M1306" s="257">
        <f t="shared" si="438"/>
        <v>0</v>
      </c>
      <c r="N1306" s="257">
        <f t="shared" si="439"/>
        <v>0</v>
      </c>
      <c r="O1306" s="258"/>
      <c r="P1306" s="270" t="e">
        <f>IF(OR(E1306="",G1306=0),"",VLOOKUP(E1306,#REF!,10,0)*H1306)</f>
        <v>#REF!</v>
      </c>
      <c r="Q1306" s="61"/>
      <c r="R1306" s="63"/>
      <c r="S1306" s="61"/>
    </row>
    <row r="1307" spans="1:19" s="60" customFormat="1" ht="12" x14ac:dyDescent="0.2">
      <c r="B1307" s="181"/>
      <c r="C1307" s="180"/>
      <c r="D1307" s="214" t="s">
        <v>1985</v>
      </c>
      <c r="E1307" s="215"/>
      <c r="F1307" s="253"/>
      <c r="G1307" s="217"/>
      <c r="H1307" s="257"/>
      <c r="I1307" s="270"/>
      <c r="J1307" s="270"/>
      <c r="K1307" s="257"/>
      <c r="L1307" s="257"/>
      <c r="M1307" s="257"/>
      <c r="N1307" s="257"/>
      <c r="O1307" s="258"/>
      <c r="P1307" s="270" t="str">
        <f>IF(OR(E1307="",G1307=0),"",VLOOKUP(E1307,#REF!,10,0)*H1307)</f>
        <v/>
      </c>
      <c r="Q1307" s="61"/>
      <c r="R1307" s="63"/>
      <c r="S1307" s="61"/>
    </row>
    <row r="1308" spans="1:19" s="60" customFormat="1" ht="12" x14ac:dyDescent="0.2">
      <c r="B1308" s="181"/>
      <c r="C1308" s="180" t="s">
        <v>1766</v>
      </c>
      <c r="D1308" s="214" t="s">
        <v>1986</v>
      </c>
      <c r="E1308" s="215">
        <v>90521</v>
      </c>
      <c r="F1308" s="246" t="s">
        <v>1089</v>
      </c>
      <c r="G1308" s="217" t="s">
        <v>2254</v>
      </c>
      <c r="H1308" s="257">
        <v>1</v>
      </c>
      <c r="I1308" s="270"/>
      <c r="J1308" s="270"/>
      <c r="K1308" s="257">
        <f t="shared" si="436"/>
        <v>0</v>
      </c>
      <c r="L1308" s="257">
        <f t="shared" si="437"/>
        <v>0</v>
      </c>
      <c r="M1308" s="257">
        <f t="shared" si="438"/>
        <v>0</v>
      </c>
      <c r="N1308" s="257">
        <f t="shared" si="439"/>
        <v>0</v>
      </c>
      <c r="O1308" s="258"/>
      <c r="P1308" s="270" t="e">
        <f>IF(OR(E1308="",G1308=0),"",VLOOKUP(E1308,#REF!,10,0)*H1308)</f>
        <v>#REF!</v>
      </c>
      <c r="Q1308" s="61"/>
      <c r="R1308" s="63"/>
      <c r="S1308" s="61"/>
    </row>
    <row r="1309" spans="1:19" s="60" customFormat="1" ht="24" x14ac:dyDescent="0.2">
      <c r="B1309" s="181"/>
      <c r="C1309" s="180" t="s">
        <v>1766</v>
      </c>
      <c r="D1309" s="214" t="s">
        <v>1987</v>
      </c>
      <c r="E1309" s="215">
        <v>90522</v>
      </c>
      <c r="F1309" s="252" t="s">
        <v>1102</v>
      </c>
      <c r="G1309" s="217" t="s">
        <v>2254</v>
      </c>
      <c r="H1309" s="257">
        <v>1</v>
      </c>
      <c r="I1309" s="270"/>
      <c r="J1309" s="270"/>
      <c r="K1309" s="257">
        <f t="shared" si="436"/>
        <v>0</v>
      </c>
      <c r="L1309" s="257">
        <f t="shared" si="437"/>
        <v>0</v>
      </c>
      <c r="M1309" s="257">
        <f t="shared" si="438"/>
        <v>0</v>
      </c>
      <c r="N1309" s="257">
        <f t="shared" si="439"/>
        <v>0</v>
      </c>
      <c r="O1309" s="258"/>
      <c r="P1309" s="270" t="e">
        <f>IF(OR(E1309="",G1309=0),"",VLOOKUP(E1309,#REF!,10,0)*H1309)</f>
        <v>#REF!</v>
      </c>
      <c r="Q1309" s="61"/>
      <c r="R1309" s="63"/>
      <c r="S1309" s="61"/>
    </row>
    <row r="1310" spans="1:19" s="60" customFormat="1" ht="24" x14ac:dyDescent="0.2">
      <c r="B1310" s="181"/>
      <c r="C1310" s="180" t="s">
        <v>1766</v>
      </c>
      <c r="D1310" s="214" t="s">
        <v>1988</v>
      </c>
      <c r="E1310" s="215">
        <v>90523</v>
      </c>
      <c r="F1310" s="252" t="s">
        <v>1103</v>
      </c>
      <c r="G1310" s="217" t="s">
        <v>2254</v>
      </c>
      <c r="H1310" s="257">
        <v>1</v>
      </c>
      <c r="I1310" s="270"/>
      <c r="J1310" s="270"/>
      <c r="K1310" s="257">
        <f t="shared" si="436"/>
        <v>0</v>
      </c>
      <c r="L1310" s="257">
        <f t="shared" si="437"/>
        <v>0</v>
      </c>
      <c r="M1310" s="257">
        <f t="shared" si="438"/>
        <v>0</v>
      </c>
      <c r="N1310" s="257">
        <f t="shared" si="439"/>
        <v>0</v>
      </c>
      <c r="O1310" s="258"/>
      <c r="P1310" s="270" t="e">
        <f>IF(OR(E1310="",G1310=0),"",VLOOKUP(E1310,#REF!,10,0)*H1310)</f>
        <v>#REF!</v>
      </c>
      <c r="Q1310" s="61"/>
      <c r="R1310" s="63"/>
      <c r="S1310" s="61"/>
    </row>
    <row r="1311" spans="1:19" s="60" customFormat="1" ht="12" x14ac:dyDescent="0.2">
      <c r="B1311" s="181"/>
      <c r="C1311" s="180" t="s">
        <v>1766</v>
      </c>
      <c r="D1311" s="214" t="s">
        <v>1533</v>
      </c>
      <c r="E1311" s="215">
        <v>90524</v>
      </c>
      <c r="F1311" s="246" t="s">
        <v>1090</v>
      </c>
      <c r="G1311" s="217" t="s">
        <v>2254</v>
      </c>
      <c r="H1311" s="257">
        <v>7</v>
      </c>
      <c r="I1311" s="270"/>
      <c r="J1311" s="270"/>
      <c r="K1311" s="257">
        <f t="shared" si="436"/>
        <v>0</v>
      </c>
      <c r="L1311" s="257">
        <f t="shared" si="437"/>
        <v>0</v>
      </c>
      <c r="M1311" s="257">
        <f t="shared" si="438"/>
        <v>0</v>
      </c>
      <c r="N1311" s="257">
        <f t="shared" si="439"/>
        <v>0</v>
      </c>
      <c r="O1311" s="258"/>
      <c r="P1311" s="270" t="e">
        <f>IF(OR(E1311="",G1311=0),"",VLOOKUP(E1311,#REF!,10,0)*H1311)</f>
        <v>#REF!</v>
      </c>
      <c r="Q1311" s="61"/>
      <c r="R1311" s="63"/>
      <c r="S1311" s="61"/>
    </row>
    <row r="1312" spans="1:19" s="60" customFormat="1" ht="12" x14ac:dyDescent="0.2">
      <c r="B1312" s="181"/>
      <c r="C1312" s="180" t="s">
        <v>1766</v>
      </c>
      <c r="D1312" s="214" t="s">
        <v>1534</v>
      </c>
      <c r="E1312" s="215">
        <v>90525</v>
      </c>
      <c r="F1312" s="246" t="s">
        <v>1092</v>
      </c>
      <c r="G1312" s="217" t="s">
        <v>2254</v>
      </c>
      <c r="H1312" s="257">
        <v>16</v>
      </c>
      <c r="I1312" s="270"/>
      <c r="J1312" s="270"/>
      <c r="K1312" s="257">
        <f t="shared" si="436"/>
        <v>0</v>
      </c>
      <c r="L1312" s="257">
        <f t="shared" si="437"/>
        <v>0</v>
      </c>
      <c r="M1312" s="257">
        <f t="shared" si="438"/>
        <v>0</v>
      </c>
      <c r="N1312" s="257">
        <f t="shared" si="439"/>
        <v>0</v>
      </c>
      <c r="O1312" s="258"/>
      <c r="P1312" s="270" t="e">
        <f>IF(OR(E1312="",G1312=0),"",VLOOKUP(E1312,#REF!,10,0)*H1312)</f>
        <v>#REF!</v>
      </c>
      <c r="Q1312" s="61"/>
      <c r="R1312" s="63"/>
      <c r="S1312" s="61"/>
    </row>
    <row r="1313" spans="1:49" s="60" customFormat="1" ht="12" x14ac:dyDescent="0.2">
      <c r="B1313" s="181"/>
      <c r="C1313" s="180" t="s">
        <v>1766</v>
      </c>
      <c r="D1313" s="214" t="s">
        <v>1989</v>
      </c>
      <c r="E1313" s="215">
        <v>90526</v>
      </c>
      <c r="F1313" s="246" t="s">
        <v>1091</v>
      </c>
      <c r="G1313" s="217" t="s">
        <v>2254</v>
      </c>
      <c r="H1313" s="257">
        <v>34</v>
      </c>
      <c r="I1313" s="270"/>
      <c r="J1313" s="270"/>
      <c r="K1313" s="257">
        <f t="shared" si="436"/>
        <v>0</v>
      </c>
      <c r="L1313" s="257">
        <f t="shared" si="437"/>
        <v>0</v>
      </c>
      <c r="M1313" s="257">
        <f t="shared" si="438"/>
        <v>0</v>
      </c>
      <c r="N1313" s="257">
        <f t="shared" si="439"/>
        <v>0</v>
      </c>
      <c r="O1313" s="258"/>
      <c r="P1313" s="270" t="e">
        <f>IF(OR(E1313="",G1313=0),"",VLOOKUP(E1313,#REF!,10,0)*H1313)</f>
        <v>#REF!</v>
      </c>
      <c r="Q1313" s="61"/>
      <c r="R1313" s="63"/>
      <c r="S1313" s="61"/>
    </row>
    <row r="1314" spans="1:49" s="60" customFormat="1" ht="12" x14ac:dyDescent="0.2">
      <c r="B1314" s="181"/>
      <c r="C1314" s="180" t="s">
        <v>1867</v>
      </c>
      <c r="D1314" s="214" t="s">
        <v>1990</v>
      </c>
      <c r="E1314" s="215" t="s">
        <v>2212</v>
      </c>
      <c r="F1314" s="246" t="s">
        <v>2060</v>
      </c>
      <c r="G1314" s="217" t="s">
        <v>2254</v>
      </c>
      <c r="H1314" s="257">
        <v>5</v>
      </c>
      <c r="I1314" s="270"/>
      <c r="J1314" s="270"/>
      <c r="K1314" s="271">
        <f t="shared" ref="K1314:K1320" si="440">IF(H1314="","",I1314+J1314)</f>
        <v>0</v>
      </c>
      <c r="L1314" s="270">
        <f t="shared" ref="L1314:L1320" si="441">IF(H1314="","",H1314*I1314)</f>
        <v>0</v>
      </c>
      <c r="M1314" s="270">
        <f t="shared" ref="M1314:M1320" si="442">IF(H1314="","",H1314*J1314)</f>
        <v>0</v>
      </c>
      <c r="N1314" s="271">
        <f t="shared" ref="N1314:N1320" si="443">IF(H1314="","",H1314*K1314)</f>
        <v>0</v>
      </c>
      <c r="O1314" s="270"/>
      <c r="P1314" s="270" t="e">
        <f>IF(OR(E1314="",G1314=0),"",VLOOKUP(E1314,#REF!,7,0)*H1314)</f>
        <v>#REF!</v>
      </c>
      <c r="Q1314" s="61"/>
      <c r="R1314" s="63"/>
      <c r="S1314" s="61"/>
    </row>
    <row r="1315" spans="1:49" s="60" customFormat="1" ht="12" x14ac:dyDescent="0.2">
      <c r="B1315" s="181"/>
      <c r="C1315" s="180" t="s">
        <v>1867</v>
      </c>
      <c r="D1315" s="214" t="s">
        <v>1991</v>
      </c>
      <c r="E1315" s="215" t="s">
        <v>2212</v>
      </c>
      <c r="F1315" s="246" t="s">
        <v>2059</v>
      </c>
      <c r="G1315" s="217" t="s">
        <v>2254</v>
      </c>
      <c r="H1315" s="257">
        <v>4</v>
      </c>
      <c r="I1315" s="270"/>
      <c r="J1315" s="270"/>
      <c r="K1315" s="271">
        <f t="shared" si="440"/>
        <v>0</v>
      </c>
      <c r="L1315" s="270">
        <f t="shared" si="441"/>
        <v>0</v>
      </c>
      <c r="M1315" s="270">
        <f t="shared" si="442"/>
        <v>0</v>
      </c>
      <c r="N1315" s="271">
        <f t="shared" si="443"/>
        <v>0</v>
      </c>
      <c r="O1315" s="270"/>
      <c r="P1315" s="270" t="e">
        <f>IF(OR(E1315="",G1315=0),"",VLOOKUP(E1315,#REF!,7,0)*H1315)</f>
        <v>#REF!</v>
      </c>
      <c r="Q1315" s="61"/>
      <c r="R1315" s="63"/>
      <c r="S1315" s="61"/>
    </row>
    <row r="1316" spans="1:49" s="60" customFormat="1" ht="12" x14ac:dyDescent="0.2">
      <c r="B1316" s="181"/>
      <c r="C1316" s="180" t="s">
        <v>1867</v>
      </c>
      <c r="D1316" s="214" t="s">
        <v>1992</v>
      </c>
      <c r="E1316" s="215">
        <v>72289</v>
      </c>
      <c r="F1316" s="231" t="s">
        <v>1088</v>
      </c>
      <c r="G1316" s="217" t="s">
        <v>2254</v>
      </c>
      <c r="H1316" s="257">
        <v>2</v>
      </c>
      <c r="I1316" s="270"/>
      <c r="J1316" s="270"/>
      <c r="K1316" s="271">
        <f t="shared" si="440"/>
        <v>0</v>
      </c>
      <c r="L1316" s="270">
        <f t="shared" si="441"/>
        <v>0</v>
      </c>
      <c r="M1316" s="270">
        <f t="shared" si="442"/>
        <v>0</v>
      </c>
      <c r="N1316" s="271">
        <f t="shared" si="443"/>
        <v>0</v>
      </c>
      <c r="O1316" s="270"/>
      <c r="P1316" s="270" t="e">
        <f>IF(OR(E1316="",G1316=0),"",VLOOKUP(E1316,#REF!,7,0)*H1316)</f>
        <v>#REF!</v>
      </c>
      <c r="Q1316" s="61"/>
      <c r="R1316" s="63"/>
      <c r="S1316" s="61"/>
    </row>
    <row r="1317" spans="1:49" s="60" customFormat="1" ht="12" x14ac:dyDescent="0.2">
      <c r="B1317" s="181"/>
      <c r="C1317" s="180" t="s">
        <v>1766</v>
      </c>
      <c r="D1317" s="214" t="s">
        <v>1993</v>
      </c>
      <c r="E1317" s="215">
        <v>90527</v>
      </c>
      <c r="F1317" s="231" t="s">
        <v>1095</v>
      </c>
      <c r="G1317" s="217" t="s">
        <v>2254</v>
      </c>
      <c r="H1317" s="257">
        <v>2</v>
      </c>
      <c r="I1317" s="270"/>
      <c r="J1317" s="270"/>
      <c r="K1317" s="257">
        <f t="shared" si="440"/>
        <v>0</v>
      </c>
      <c r="L1317" s="257">
        <f t="shared" si="441"/>
        <v>0</v>
      </c>
      <c r="M1317" s="257">
        <f t="shared" si="442"/>
        <v>0</v>
      </c>
      <c r="N1317" s="257">
        <f t="shared" si="443"/>
        <v>0</v>
      </c>
      <c r="O1317" s="258"/>
      <c r="P1317" s="270" t="e">
        <f>IF(OR(E1317="",G1317=0),"",VLOOKUP(E1317,#REF!,10,0)*H1317)</f>
        <v>#REF!</v>
      </c>
      <c r="Q1317" s="61"/>
      <c r="R1317" s="63"/>
      <c r="S1317" s="61"/>
    </row>
    <row r="1318" spans="1:49" s="60" customFormat="1" ht="36" x14ac:dyDescent="0.2">
      <c r="A1318" s="61"/>
      <c r="B1318" s="181"/>
      <c r="C1318" s="180" t="s">
        <v>1867</v>
      </c>
      <c r="D1318" s="214" t="s">
        <v>1994</v>
      </c>
      <c r="E1318" s="215">
        <v>83659</v>
      </c>
      <c r="F1318" s="252" t="s">
        <v>1473</v>
      </c>
      <c r="G1318" s="217" t="s">
        <v>2254</v>
      </c>
      <c r="H1318" s="257">
        <v>1</v>
      </c>
      <c r="I1318" s="270"/>
      <c r="J1318" s="270"/>
      <c r="K1318" s="271">
        <f t="shared" si="440"/>
        <v>0</v>
      </c>
      <c r="L1318" s="270">
        <f t="shared" si="441"/>
        <v>0</v>
      </c>
      <c r="M1318" s="270">
        <f t="shared" si="442"/>
        <v>0</v>
      </c>
      <c r="N1318" s="271">
        <f t="shared" si="443"/>
        <v>0</v>
      </c>
      <c r="O1318" s="270"/>
      <c r="P1318" s="270" t="e">
        <f>IF(OR(E1318="",G1318=0),"",VLOOKUP(E1318,#REF!,7,0)*H1318)</f>
        <v>#REF!</v>
      </c>
      <c r="Q1318" s="61"/>
      <c r="R1318" s="63"/>
      <c r="S1318" s="61"/>
    </row>
    <row r="1319" spans="1:49" s="60" customFormat="1" ht="12" x14ac:dyDescent="0.2">
      <c r="A1319" s="61"/>
      <c r="B1319" s="181"/>
      <c r="C1319" s="180" t="s">
        <v>1766</v>
      </c>
      <c r="D1319" s="214" t="s">
        <v>1995</v>
      </c>
      <c r="E1319" s="249">
        <v>90528</v>
      </c>
      <c r="F1319" s="246" t="s">
        <v>1093</v>
      </c>
      <c r="G1319" s="217" t="s">
        <v>2254</v>
      </c>
      <c r="H1319" s="257">
        <v>1</v>
      </c>
      <c r="I1319" s="270"/>
      <c r="J1319" s="270"/>
      <c r="K1319" s="257">
        <f t="shared" si="440"/>
        <v>0</v>
      </c>
      <c r="L1319" s="257">
        <f t="shared" si="441"/>
        <v>0</v>
      </c>
      <c r="M1319" s="257">
        <f t="shared" si="442"/>
        <v>0</v>
      </c>
      <c r="N1319" s="257">
        <f t="shared" si="443"/>
        <v>0</v>
      </c>
      <c r="O1319" s="258"/>
      <c r="P1319" s="270" t="e">
        <f>IF(OR(E1319="",G1319=0),"",VLOOKUP(E1319,#REF!,10,0)*H1319)</f>
        <v>#REF!</v>
      </c>
      <c r="Q1319" s="61"/>
      <c r="R1319" s="63"/>
      <c r="S1319" s="61"/>
    </row>
    <row r="1320" spans="1:49" s="60" customFormat="1" ht="12" x14ac:dyDescent="0.2">
      <c r="A1320" s="61"/>
      <c r="B1320" s="181"/>
      <c r="C1320" s="180" t="s">
        <v>1766</v>
      </c>
      <c r="D1320" s="214" t="s">
        <v>1996</v>
      </c>
      <c r="E1320" s="249">
        <v>90529</v>
      </c>
      <c r="F1320" s="246" t="s">
        <v>1094</v>
      </c>
      <c r="G1320" s="217" t="s">
        <v>2254</v>
      </c>
      <c r="H1320" s="257">
        <v>2</v>
      </c>
      <c r="I1320" s="270"/>
      <c r="J1320" s="270"/>
      <c r="K1320" s="257">
        <f t="shared" si="440"/>
        <v>0</v>
      </c>
      <c r="L1320" s="257">
        <f t="shared" si="441"/>
        <v>0</v>
      </c>
      <c r="M1320" s="257">
        <f t="shared" si="442"/>
        <v>0</v>
      </c>
      <c r="N1320" s="257">
        <f t="shared" si="443"/>
        <v>0</v>
      </c>
      <c r="O1320" s="258"/>
      <c r="P1320" s="270" t="e">
        <f>IF(OR(E1320="",G1320=0),"",VLOOKUP(E1320,#REF!,10,0)*H1320)</f>
        <v>#REF!</v>
      </c>
      <c r="Q1320" s="61"/>
      <c r="R1320" s="63"/>
      <c r="S1320" s="61"/>
    </row>
    <row r="1321" spans="1:49" s="167" customFormat="1" ht="12" x14ac:dyDescent="0.2">
      <c r="B1321" s="181"/>
      <c r="C1321" s="180"/>
      <c r="D1321" s="214" t="s">
        <v>1997</v>
      </c>
      <c r="E1321" s="249"/>
      <c r="F1321" s="253" t="s">
        <v>1904</v>
      </c>
      <c r="G1321" s="217"/>
      <c r="H1321" s="257"/>
      <c r="I1321" s="257"/>
      <c r="J1321" s="257"/>
      <c r="K1321" s="257"/>
      <c r="L1321" s="257"/>
      <c r="M1321" s="257"/>
      <c r="N1321" s="257"/>
      <c r="O1321" s="258"/>
      <c r="P1321" s="258"/>
      <c r="Q1321" s="61"/>
      <c r="R1321" s="63"/>
      <c r="S1321" s="61"/>
      <c r="T1321" s="60"/>
      <c r="U1321" s="60"/>
      <c r="V1321" s="60"/>
      <c r="W1321" s="60"/>
      <c r="X1321" s="60"/>
      <c r="Y1321" s="60"/>
      <c r="Z1321" s="60"/>
      <c r="AA1321" s="60"/>
      <c r="AB1321" s="60"/>
      <c r="AC1321" s="60"/>
      <c r="AD1321" s="60"/>
      <c r="AE1321" s="60"/>
      <c r="AF1321" s="60"/>
      <c r="AG1321" s="60"/>
      <c r="AH1321" s="60"/>
      <c r="AI1321" s="60"/>
      <c r="AJ1321" s="60"/>
      <c r="AK1321" s="60"/>
      <c r="AL1321" s="60"/>
      <c r="AM1321" s="60"/>
      <c r="AN1321" s="60"/>
      <c r="AO1321" s="60"/>
      <c r="AP1321" s="60"/>
      <c r="AQ1321" s="60"/>
      <c r="AR1321" s="60"/>
      <c r="AS1321" s="60"/>
      <c r="AT1321" s="60"/>
      <c r="AU1321" s="60"/>
      <c r="AV1321" s="60"/>
      <c r="AW1321" s="60"/>
    </row>
    <row r="1322" spans="1:49" s="167" customFormat="1" ht="12" x14ac:dyDescent="0.2">
      <c r="B1322" s="181"/>
      <c r="C1322" s="180" t="s">
        <v>1867</v>
      </c>
      <c r="D1322" s="214" t="s">
        <v>1998</v>
      </c>
      <c r="E1322" s="249" t="s">
        <v>2167</v>
      </c>
      <c r="F1322" s="252" t="s">
        <v>2168</v>
      </c>
      <c r="G1322" s="217" t="s">
        <v>2254</v>
      </c>
      <c r="H1322" s="257">
        <v>1</v>
      </c>
      <c r="I1322" s="270"/>
      <c r="J1322" s="270"/>
      <c r="K1322" s="271">
        <f t="shared" ref="K1322:K1332" si="444">IF(H1322="","",I1322+J1322)</f>
        <v>0</v>
      </c>
      <c r="L1322" s="270">
        <f t="shared" ref="L1322:L1332" si="445">IF(H1322="","",H1322*I1322)</f>
        <v>0</v>
      </c>
      <c r="M1322" s="270">
        <f t="shared" ref="M1322:M1332" si="446">IF(H1322="","",H1322*J1322)</f>
        <v>0</v>
      </c>
      <c r="N1322" s="271">
        <f t="shared" ref="N1322:N1332" si="447">IF(H1322="","",H1322*K1322)</f>
        <v>0</v>
      </c>
      <c r="O1322" s="270"/>
      <c r="P1322" s="270" t="e">
        <f>IF(OR(E1322="",G1322=0),"",VLOOKUP(E1322,#REF!,7,0)*H1322)</f>
        <v>#REF!</v>
      </c>
      <c r="Q1322" s="61"/>
      <c r="R1322" s="63"/>
      <c r="S1322" s="61"/>
      <c r="T1322" s="60"/>
      <c r="U1322" s="60"/>
      <c r="V1322" s="60"/>
      <c r="W1322" s="60"/>
      <c r="X1322" s="60"/>
      <c r="Y1322" s="60"/>
      <c r="Z1322" s="60"/>
      <c r="AA1322" s="60"/>
      <c r="AB1322" s="60"/>
      <c r="AC1322" s="60"/>
      <c r="AD1322" s="60"/>
      <c r="AE1322" s="60"/>
      <c r="AF1322" s="60"/>
      <c r="AG1322" s="60"/>
      <c r="AH1322" s="60"/>
      <c r="AI1322" s="60"/>
      <c r="AJ1322" s="60"/>
      <c r="AK1322" s="60"/>
      <c r="AL1322" s="60"/>
      <c r="AM1322" s="60"/>
      <c r="AN1322" s="60"/>
      <c r="AO1322" s="60"/>
      <c r="AP1322" s="60"/>
      <c r="AQ1322" s="60"/>
      <c r="AR1322" s="60"/>
      <c r="AS1322" s="60"/>
      <c r="AT1322" s="60"/>
      <c r="AU1322" s="60"/>
      <c r="AV1322" s="60"/>
      <c r="AW1322" s="60"/>
    </row>
    <row r="1323" spans="1:49" s="167" customFormat="1" ht="12" x14ac:dyDescent="0.2">
      <c r="B1323" s="181"/>
      <c r="C1323" s="180" t="s">
        <v>1867</v>
      </c>
      <c r="D1323" s="214" t="s">
        <v>1999</v>
      </c>
      <c r="E1323" s="249" t="s">
        <v>2163</v>
      </c>
      <c r="F1323" s="252" t="s">
        <v>2164</v>
      </c>
      <c r="G1323" s="217" t="s">
        <v>2254</v>
      </c>
      <c r="H1323" s="257">
        <v>2</v>
      </c>
      <c r="I1323" s="270"/>
      <c r="J1323" s="270"/>
      <c r="K1323" s="271">
        <f t="shared" si="444"/>
        <v>0</v>
      </c>
      <c r="L1323" s="270">
        <f t="shared" si="445"/>
        <v>0</v>
      </c>
      <c r="M1323" s="270">
        <f t="shared" si="446"/>
        <v>0</v>
      </c>
      <c r="N1323" s="271">
        <f t="shared" si="447"/>
        <v>0</v>
      </c>
      <c r="O1323" s="270"/>
      <c r="P1323" s="270" t="e">
        <f>IF(OR(E1323="",G1323=0),"",VLOOKUP(E1323,#REF!,7,0)*H1323)</f>
        <v>#REF!</v>
      </c>
      <c r="Q1323" s="61"/>
      <c r="R1323" s="63"/>
      <c r="S1323" s="61"/>
      <c r="T1323" s="60"/>
      <c r="U1323" s="60"/>
      <c r="V1323" s="60"/>
      <c r="W1323" s="60"/>
      <c r="X1323" s="60"/>
      <c r="Y1323" s="60"/>
      <c r="Z1323" s="60"/>
      <c r="AA1323" s="60"/>
      <c r="AB1323" s="60"/>
      <c r="AC1323" s="60"/>
      <c r="AD1323" s="60"/>
      <c r="AE1323" s="60"/>
      <c r="AF1323" s="60"/>
      <c r="AG1323" s="60"/>
      <c r="AH1323" s="60"/>
      <c r="AI1323" s="60"/>
      <c r="AJ1323" s="60"/>
      <c r="AK1323" s="60"/>
      <c r="AL1323" s="60"/>
      <c r="AM1323" s="60"/>
      <c r="AN1323" s="60"/>
      <c r="AO1323" s="60"/>
      <c r="AP1323" s="60"/>
      <c r="AQ1323" s="60"/>
      <c r="AR1323" s="60"/>
      <c r="AS1323" s="60"/>
      <c r="AT1323" s="60"/>
      <c r="AU1323" s="60"/>
      <c r="AV1323" s="60"/>
      <c r="AW1323" s="60"/>
    </row>
    <row r="1324" spans="1:49" s="167" customFormat="1" ht="12" x14ac:dyDescent="0.2">
      <c r="B1324" s="181"/>
      <c r="C1324" s="180" t="s">
        <v>1867</v>
      </c>
      <c r="D1324" s="214" t="s">
        <v>2000</v>
      </c>
      <c r="E1324" s="215" t="s">
        <v>2161</v>
      </c>
      <c r="F1324" s="243" t="s">
        <v>2162</v>
      </c>
      <c r="G1324" s="217" t="s">
        <v>2254</v>
      </c>
      <c r="H1324" s="257">
        <v>3</v>
      </c>
      <c r="I1324" s="270"/>
      <c r="J1324" s="270"/>
      <c r="K1324" s="271">
        <f t="shared" si="444"/>
        <v>0</v>
      </c>
      <c r="L1324" s="270">
        <f t="shared" si="445"/>
        <v>0</v>
      </c>
      <c r="M1324" s="270">
        <f t="shared" si="446"/>
        <v>0</v>
      </c>
      <c r="N1324" s="271">
        <f t="shared" si="447"/>
        <v>0</v>
      </c>
      <c r="O1324" s="270"/>
      <c r="P1324" s="270" t="e">
        <f>IF(OR(E1324="",G1324=0),"",VLOOKUP(E1324,#REF!,7,0)*H1324)</f>
        <v>#REF!</v>
      </c>
      <c r="Q1324" s="61"/>
      <c r="R1324" s="63"/>
      <c r="S1324" s="61"/>
      <c r="T1324" s="60"/>
      <c r="U1324" s="60"/>
      <c r="V1324" s="60"/>
      <c r="W1324" s="60"/>
      <c r="X1324" s="60"/>
      <c r="Y1324" s="60"/>
      <c r="Z1324" s="60"/>
      <c r="AA1324" s="60"/>
      <c r="AB1324" s="60"/>
      <c r="AC1324" s="60"/>
      <c r="AD1324" s="60"/>
      <c r="AE1324" s="60"/>
      <c r="AF1324" s="60"/>
      <c r="AG1324" s="60"/>
      <c r="AH1324" s="60"/>
      <c r="AI1324" s="60"/>
      <c r="AJ1324" s="60"/>
      <c r="AK1324" s="60"/>
      <c r="AL1324" s="60"/>
      <c r="AM1324" s="60"/>
      <c r="AN1324" s="60"/>
      <c r="AO1324" s="60"/>
      <c r="AP1324" s="60"/>
      <c r="AQ1324" s="60"/>
      <c r="AR1324" s="60"/>
      <c r="AS1324" s="60"/>
      <c r="AT1324" s="60"/>
      <c r="AU1324" s="60"/>
      <c r="AV1324" s="60"/>
      <c r="AW1324" s="60"/>
    </row>
    <row r="1325" spans="1:49" s="167" customFormat="1" ht="48" x14ac:dyDescent="0.2">
      <c r="A1325" s="168"/>
      <c r="B1325" s="181"/>
      <c r="C1325" s="180" t="s">
        <v>1766</v>
      </c>
      <c r="D1325" s="214" t="s">
        <v>2001</v>
      </c>
      <c r="E1325" s="215">
        <v>90173</v>
      </c>
      <c r="F1325" s="243" t="s">
        <v>1740</v>
      </c>
      <c r="G1325" s="217" t="s">
        <v>2083</v>
      </c>
      <c r="H1325" s="257">
        <v>18</v>
      </c>
      <c r="I1325" s="270"/>
      <c r="J1325" s="270"/>
      <c r="K1325" s="257">
        <f t="shared" si="444"/>
        <v>0</v>
      </c>
      <c r="L1325" s="257">
        <f t="shared" si="445"/>
        <v>0</v>
      </c>
      <c r="M1325" s="257">
        <f t="shared" si="446"/>
        <v>0</v>
      </c>
      <c r="N1325" s="257">
        <f t="shared" si="447"/>
        <v>0</v>
      </c>
      <c r="O1325" s="258"/>
      <c r="P1325" s="270" t="e">
        <f>IF(OR(E1325="",G1325=0),"",VLOOKUP(E1325,#REF!,10,0)*H1325)</f>
        <v>#REF!</v>
      </c>
      <c r="Q1325" s="61"/>
      <c r="R1325" s="63"/>
      <c r="S1325" s="61"/>
      <c r="T1325" s="60"/>
      <c r="U1325" s="60"/>
      <c r="V1325" s="60"/>
      <c r="W1325" s="60"/>
      <c r="X1325" s="60"/>
      <c r="Y1325" s="60"/>
      <c r="Z1325" s="60"/>
      <c r="AA1325" s="60"/>
      <c r="AB1325" s="60"/>
      <c r="AC1325" s="60"/>
      <c r="AD1325" s="60"/>
      <c r="AE1325" s="60"/>
      <c r="AF1325" s="60"/>
      <c r="AG1325" s="60"/>
      <c r="AH1325" s="60"/>
      <c r="AI1325" s="60"/>
      <c r="AJ1325" s="60"/>
      <c r="AK1325" s="60"/>
      <c r="AL1325" s="60"/>
      <c r="AM1325" s="60"/>
      <c r="AN1325" s="60"/>
      <c r="AO1325" s="60"/>
      <c r="AP1325" s="60"/>
      <c r="AQ1325" s="60"/>
      <c r="AR1325" s="60"/>
      <c r="AS1325" s="60"/>
      <c r="AT1325" s="60"/>
      <c r="AU1325" s="60"/>
      <c r="AV1325" s="60"/>
      <c r="AW1325" s="60"/>
    </row>
    <row r="1326" spans="1:49" s="167" customFormat="1" ht="12" x14ac:dyDescent="0.2">
      <c r="B1326" s="181"/>
      <c r="C1326" s="180" t="s">
        <v>1867</v>
      </c>
      <c r="D1326" s="214" t="s">
        <v>2002</v>
      </c>
      <c r="E1326" s="215" t="s">
        <v>1709</v>
      </c>
      <c r="F1326" s="228" t="s">
        <v>1710</v>
      </c>
      <c r="G1326" s="217" t="s">
        <v>2254</v>
      </c>
      <c r="H1326" s="257">
        <v>13</v>
      </c>
      <c r="I1326" s="270"/>
      <c r="J1326" s="270"/>
      <c r="K1326" s="271">
        <f t="shared" si="444"/>
        <v>0</v>
      </c>
      <c r="L1326" s="270">
        <f t="shared" si="445"/>
        <v>0</v>
      </c>
      <c r="M1326" s="270">
        <f t="shared" si="446"/>
        <v>0</v>
      </c>
      <c r="N1326" s="271">
        <f t="shared" si="447"/>
        <v>0</v>
      </c>
      <c r="O1326" s="270"/>
      <c r="P1326" s="270" t="e">
        <f>IF(OR(E1326="",G1326=0),"",VLOOKUP(E1326,#REF!,7,0)*H1326)</f>
        <v>#REF!</v>
      </c>
      <c r="Q1326" s="61"/>
      <c r="R1326" s="63"/>
      <c r="S1326" s="61"/>
      <c r="T1326" s="60"/>
      <c r="U1326" s="60"/>
      <c r="V1326" s="60"/>
      <c r="W1326" s="60"/>
      <c r="X1326" s="60"/>
      <c r="Y1326" s="60"/>
      <c r="Z1326" s="60"/>
      <c r="AA1326" s="60"/>
      <c r="AB1326" s="60"/>
      <c r="AC1326" s="60"/>
      <c r="AD1326" s="60"/>
      <c r="AE1326" s="60"/>
      <c r="AF1326" s="60"/>
      <c r="AG1326" s="60"/>
      <c r="AH1326" s="60"/>
      <c r="AI1326" s="60"/>
      <c r="AJ1326" s="60"/>
      <c r="AK1326" s="60"/>
      <c r="AL1326" s="60"/>
      <c r="AM1326" s="60"/>
      <c r="AN1326" s="60"/>
      <c r="AO1326" s="60"/>
      <c r="AP1326" s="60"/>
      <c r="AQ1326" s="60"/>
      <c r="AR1326" s="60"/>
      <c r="AS1326" s="60"/>
      <c r="AT1326" s="60"/>
      <c r="AU1326" s="60"/>
      <c r="AV1326" s="60"/>
      <c r="AW1326" s="60"/>
    </row>
    <row r="1327" spans="1:49" s="167" customFormat="1" ht="12" x14ac:dyDescent="0.2">
      <c r="B1327" s="181"/>
      <c r="C1327" s="180" t="s">
        <v>1867</v>
      </c>
      <c r="D1327" s="214" t="s">
        <v>2003</v>
      </c>
      <c r="E1327" s="215">
        <v>72554</v>
      </c>
      <c r="F1327" s="228" t="s">
        <v>1708</v>
      </c>
      <c r="G1327" s="217" t="s">
        <v>2254</v>
      </c>
      <c r="H1327" s="257">
        <v>5</v>
      </c>
      <c r="I1327" s="270"/>
      <c r="J1327" s="270"/>
      <c r="K1327" s="271">
        <f t="shared" si="444"/>
        <v>0</v>
      </c>
      <c r="L1327" s="270">
        <f t="shared" si="445"/>
        <v>0</v>
      </c>
      <c r="M1327" s="270">
        <f t="shared" si="446"/>
        <v>0</v>
      </c>
      <c r="N1327" s="271">
        <f t="shared" si="447"/>
        <v>0</v>
      </c>
      <c r="O1327" s="270"/>
      <c r="P1327" s="270" t="e">
        <f>IF(OR(E1327="",G1327=0),"",VLOOKUP(E1327,#REF!,7,0)*H1327)</f>
        <v>#REF!</v>
      </c>
      <c r="Q1327" s="61"/>
      <c r="R1327" s="63"/>
      <c r="S1327" s="61"/>
      <c r="T1327" s="60"/>
      <c r="U1327" s="60"/>
      <c r="V1327" s="60"/>
      <c r="W1327" s="60"/>
      <c r="X1327" s="60"/>
      <c r="Y1327" s="60"/>
      <c r="Z1327" s="60"/>
      <c r="AA1327" s="60"/>
      <c r="AB1327" s="60"/>
      <c r="AC1327" s="60"/>
      <c r="AD1327" s="60"/>
      <c r="AE1327" s="60"/>
      <c r="AF1327" s="60"/>
      <c r="AG1327" s="60"/>
      <c r="AH1327" s="60"/>
      <c r="AI1327" s="60"/>
      <c r="AJ1327" s="60"/>
      <c r="AK1327" s="60"/>
      <c r="AL1327" s="60"/>
      <c r="AM1327" s="60"/>
      <c r="AN1327" s="60"/>
      <c r="AO1327" s="60"/>
      <c r="AP1327" s="60"/>
      <c r="AQ1327" s="60"/>
      <c r="AR1327" s="60"/>
      <c r="AS1327" s="60"/>
      <c r="AT1327" s="60"/>
      <c r="AU1327" s="60"/>
      <c r="AV1327" s="60"/>
      <c r="AW1327" s="60"/>
    </row>
    <row r="1328" spans="1:49" s="167" customFormat="1" ht="24" x14ac:dyDescent="0.2">
      <c r="B1328" s="181"/>
      <c r="C1328" s="180" t="s">
        <v>1867</v>
      </c>
      <c r="D1328" s="214" t="s">
        <v>1167</v>
      </c>
      <c r="E1328" s="215" t="s">
        <v>1711</v>
      </c>
      <c r="F1328" s="242" t="s">
        <v>1712</v>
      </c>
      <c r="G1328" s="217" t="s">
        <v>2254</v>
      </c>
      <c r="H1328" s="257">
        <v>7</v>
      </c>
      <c r="I1328" s="270"/>
      <c r="J1328" s="270"/>
      <c r="K1328" s="271">
        <f t="shared" si="444"/>
        <v>0</v>
      </c>
      <c r="L1328" s="270">
        <f t="shared" si="445"/>
        <v>0</v>
      </c>
      <c r="M1328" s="270">
        <f t="shared" si="446"/>
        <v>0</v>
      </c>
      <c r="N1328" s="271">
        <f t="shared" si="447"/>
        <v>0</v>
      </c>
      <c r="O1328" s="270"/>
      <c r="P1328" s="270" t="e">
        <f>IF(OR(E1328="",G1328=0),"",VLOOKUP(E1328,#REF!,7,0)*H1328)</f>
        <v>#REF!</v>
      </c>
      <c r="Q1328" s="61"/>
      <c r="R1328" s="63"/>
      <c r="S1328" s="61"/>
      <c r="T1328" s="60"/>
      <c r="U1328" s="60"/>
      <c r="V1328" s="60"/>
      <c r="W1328" s="60"/>
      <c r="X1328" s="60"/>
      <c r="Y1328" s="60"/>
      <c r="Z1328" s="60"/>
      <c r="AA1328" s="60"/>
      <c r="AB1328" s="60"/>
      <c r="AC1328" s="60"/>
      <c r="AD1328" s="60"/>
      <c r="AE1328" s="60"/>
      <c r="AF1328" s="60"/>
      <c r="AG1328" s="60"/>
      <c r="AH1328" s="60"/>
      <c r="AI1328" s="60"/>
      <c r="AJ1328" s="60"/>
      <c r="AK1328" s="60"/>
      <c r="AL1328" s="60"/>
      <c r="AM1328" s="60"/>
      <c r="AN1328" s="60"/>
      <c r="AO1328" s="60"/>
      <c r="AP1328" s="60"/>
      <c r="AQ1328" s="60"/>
      <c r="AR1328" s="60"/>
      <c r="AS1328" s="60"/>
      <c r="AT1328" s="60"/>
      <c r="AU1328" s="60"/>
      <c r="AV1328" s="60"/>
      <c r="AW1328" s="60"/>
    </row>
    <row r="1329" spans="1:49" s="167" customFormat="1" ht="36" x14ac:dyDescent="0.2">
      <c r="B1329" s="181"/>
      <c r="C1329" s="180" t="s">
        <v>1766</v>
      </c>
      <c r="D1329" s="214" t="s">
        <v>1168</v>
      </c>
      <c r="E1329" s="215">
        <v>90596</v>
      </c>
      <c r="F1329" s="243" t="s">
        <v>1457</v>
      </c>
      <c r="G1329" s="217" t="s">
        <v>2254</v>
      </c>
      <c r="H1329" s="257">
        <v>1</v>
      </c>
      <c r="I1329" s="270"/>
      <c r="J1329" s="270"/>
      <c r="K1329" s="257">
        <f t="shared" si="444"/>
        <v>0</v>
      </c>
      <c r="L1329" s="257">
        <f t="shared" si="445"/>
        <v>0</v>
      </c>
      <c r="M1329" s="257">
        <f t="shared" si="446"/>
        <v>0</v>
      </c>
      <c r="N1329" s="257">
        <f t="shared" si="447"/>
        <v>0</v>
      </c>
      <c r="O1329" s="258"/>
      <c r="P1329" s="270" t="e">
        <f>IF(OR(E1329="",G1329=0),"",VLOOKUP(E1329,#REF!,10,0)*H1329)</f>
        <v>#REF!</v>
      </c>
      <c r="Q1329" s="61"/>
      <c r="R1329" s="63"/>
      <c r="S1329" s="61"/>
      <c r="T1329" s="60"/>
      <c r="U1329" s="60"/>
      <c r="V1329" s="60"/>
      <c r="W1329" s="60"/>
      <c r="X1329" s="60"/>
      <c r="Y1329" s="60"/>
      <c r="Z1329" s="60"/>
      <c r="AA1329" s="60"/>
      <c r="AB1329" s="60"/>
      <c r="AC1329" s="60"/>
      <c r="AD1329" s="60"/>
      <c r="AE1329" s="60"/>
      <c r="AF1329" s="60"/>
      <c r="AG1329" s="60"/>
      <c r="AH1329" s="60"/>
      <c r="AI1329" s="60"/>
      <c r="AJ1329" s="60"/>
      <c r="AK1329" s="60"/>
      <c r="AL1329" s="60"/>
      <c r="AM1329" s="60"/>
      <c r="AN1329" s="60"/>
      <c r="AO1329" s="60"/>
      <c r="AP1329" s="60"/>
      <c r="AQ1329" s="60"/>
      <c r="AR1329" s="60"/>
      <c r="AS1329" s="60"/>
      <c r="AT1329" s="60"/>
      <c r="AU1329" s="60"/>
      <c r="AV1329" s="60"/>
      <c r="AW1329" s="60"/>
    </row>
    <row r="1330" spans="1:49" s="167" customFormat="1" ht="36" x14ac:dyDescent="0.2">
      <c r="A1330" s="168"/>
      <c r="B1330" s="181"/>
      <c r="C1330" s="180" t="s">
        <v>1766</v>
      </c>
      <c r="D1330" s="214" t="s">
        <v>1169</v>
      </c>
      <c r="E1330" s="215">
        <v>90577</v>
      </c>
      <c r="F1330" s="243" t="s">
        <v>2061</v>
      </c>
      <c r="G1330" s="217" t="s">
        <v>2254</v>
      </c>
      <c r="H1330" s="257">
        <v>1</v>
      </c>
      <c r="I1330" s="270"/>
      <c r="J1330" s="270"/>
      <c r="K1330" s="257">
        <f t="shared" si="444"/>
        <v>0</v>
      </c>
      <c r="L1330" s="257">
        <f t="shared" si="445"/>
        <v>0</v>
      </c>
      <c r="M1330" s="257">
        <f t="shared" si="446"/>
        <v>0</v>
      </c>
      <c r="N1330" s="257">
        <f t="shared" si="447"/>
        <v>0</v>
      </c>
      <c r="O1330" s="258"/>
      <c r="P1330" s="270" t="e">
        <f>IF(OR(E1330="",G1330=0),"",VLOOKUP(E1330,#REF!,10,0)*H1330)</f>
        <v>#REF!</v>
      </c>
      <c r="Q1330" s="61"/>
      <c r="R1330" s="63"/>
      <c r="S1330" s="61"/>
      <c r="T1330" s="60"/>
      <c r="U1330" s="60"/>
      <c r="V1330" s="60"/>
      <c r="W1330" s="60"/>
      <c r="X1330" s="60"/>
      <c r="Y1330" s="60"/>
      <c r="Z1330" s="60"/>
      <c r="AA1330" s="60"/>
      <c r="AB1330" s="60"/>
      <c r="AC1330" s="60"/>
      <c r="AD1330" s="60"/>
      <c r="AE1330" s="60"/>
      <c r="AF1330" s="60"/>
      <c r="AG1330" s="60"/>
      <c r="AH1330" s="60"/>
      <c r="AI1330" s="60"/>
      <c r="AJ1330" s="60"/>
      <c r="AK1330" s="60"/>
      <c r="AL1330" s="60"/>
      <c r="AM1330" s="60"/>
      <c r="AN1330" s="60"/>
      <c r="AO1330" s="60"/>
      <c r="AP1330" s="60"/>
      <c r="AQ1330" s="60"/>
      <c r="AR1330" s="60"/>
      <c r="AS1330" s="60"/>
      <c r="AT1330" s="60"/>
      <c r="AU1330" s="60"/>
      <c r="AV1330" s="60"/>
      <c r="AW1330" s="60"/>
    </row>
    <row r="1331" spans="1:49" s="167" customFormat="1" ht="12" x14ac:dyDescent="0.2">
      <c r="B1331" s="181"/>
      <c r="C1331" s="180" t="s">
        <v>1867</v>
      </c>
      <c r="D1331" s="214" t="s">
        <v>1170</v>
      </c>
      <c r="E1331" s="215" t="s">
        <v>2229</v>
      </c>
      <c r="F1331" s="270" t="s">
        <v>1480</v>
      </c>
      <c r="G1331" s="217" t="s">
        <v>2254</v>
      </c>
      <c r="H1331" s="257">
        <v>2</v>
      </c>
      <c r="I1331" s="270"/>
      <c r="J1331" s="270"/>
      <c r="K1331" s="271">
        <f t="shared" si="444"/>
        <v>0</v>
      </c>
      <c r="L1331" s="270">
        <f t="shared" si="445"/>
        <v>0</v>
      </c>
      <c r="M1331" s="270">
        <f t="shared" si="446"/>
        <v>0</v>
      </c>
      <c r="N1331" s="271">
        <f t="shared" si="447"/>
        <v>0</v>
      </c>
      <c r="O1331" s="270"/>
      <c r="P1331" s="270" t="e">
        <f>IF(OR(E1331="",G1331=0),"",VLOOKUP(E1331,#REF!,7,0)*H1331)</f>
        <v>#REF!</v>
      </c>
      <c r="Q1331" s="61"/>
      <c r="R1331" s="63"/>
      <c r="S1331" s="61"/>
      <c r="T1331" s="60"/>
      <c r="U1331" s="60"/>
      <c r="V1331" s="60"/>
      <c r="W1331" s="60"/>
      <c r="X1331" s="60"/>
      <c r="Y1331" s="60"/>
      <c r="Z1331" s="60"/>
      <c r="AA1331" s="60"/>
      <c r="AB1331" s="60"/>
      <c r="AC1331" s="60"/>
      <c r="AD1331" s="60"/>
      <c r="AE1331" s="60"/>
      <c r="AF1331" s="60"/>
      <c r="AG1331" s="60"/>
      <c r="AH1331" s="60"/>
      <c r="AI1331" s="60"/>
      <c r="AJ1331" s="60"/>
      <c r="AK1331" s="60"/>
      <c r="AL1331" s="60"/>
      <c r="AM1331" s="60"/>
      <c r="AN1331" s="60"/>
      <c r="AO1331" s="60"/>
      <c r="AP1331" s="60"/>
      <c r="AQ1331" s="60"/>
      <c r="AR1331" s="60"/>
      <c r="AS1331" s="60"/>
      <c r="AT1331" s="60"/>
      <c r="AU1331" s="60"/>
      <c r="AV1331" s="60"/>
      <c r="AW1331" s="60"/>
    </row>
    <row r="1332" spans="1:49" s="167" customFormat="1" ht="12" x14ac:dyDescent="0.2">
      <c r="A1332" s="168"/>
      <c r="B1332" s="181"/>
      <c r="C1332" s="180" t="s">
        <v>1766</v>
      </c>
      <c r="D1332" s="214" t="s">
        <v>1171</v>
      </c>
      <c r="E1332" s="215">
        <v>90579</v>
      </c>
      <c r="F1332" s="244" t="s">
        <v>2010</v>
      </c>
      <c r="G1332" s="217" t="s">
        <v>2254</v>
      </c>
      <c r="H1332" s="257">
        <v>1</v>
      </c>
      <c r="I1332" s="270"/>
      <c r="J1332" s="270"/>
      <c r="K1332" s="257">
        <f t="shared" si="444"/>
        <v>0</v>
      </c>
      <c r="L1332" s="257">
        <f t="shared" si="445"/>
        <v>0</v>
      </c>
      <c r="M1332" s="257">
        <f t="shared" si="446"/>
        <v>0</v>
      </c>
      <c r="N1332" s="257">
        <f t="shared" si="447"/>
        <v>0</v>
      </c>
      <c r="O1332" s="258"/>
      <c r="P1332" s="270" t="e">
        <f>IF(OR(E1332="",G1332=0),"",VLOOKUP(E1332,#REF!,10,0)*H1332)</f>
        <v>#REF!</v>
      </c>
      <c r="Q1332" s="61"/>
      <c r="R1332" s="63"/>
      <c r="S1332" s="61"/>
      <c r="T1332" s="60"/>
      <c r="U1332" s="60"/>
      <c r="V1332" s="60"/>
      <c r="W1332" s="60"/>
      <c r="X1332" s="60"/>
      <c r="Y1332" s="60"/>
      <c r="Z1332" s="60"/>
      <c r="AA1332" s="60"/>
      <c r="AB1332" s="60"/>
      <c r="AC1332" s="60"/>
      <c r="AD1332" s="60"/>
      <c r="AE1332" s="60"/>
      <c r="AF1332" s="60"/>
      <c r="AG1332" s="60"/>
      <c r="AH1332" s="60"/>
      <c r="AI1332" s="60"/>
      <c r="AJ1332" s="60"/>
      <c r="AK1332" s="60"/>
      <c r="AL1332" s="60"/>
      <c r="AM1332" s="60"/>
      <c r="AN1332" s="60"/>
      <c r="AO1332" s="60"/>
      <c r="AP1332" s="60"/>
      <c r="AQ1332" s="60"/>
      <c r="AR1332" s="60"/>
      <c r="AS1332" s="60"/>
      <c r="AT1332" s="60"/>
      <c r="AU1332" s="60"/>
      <c r="AV1332" s="60"/>
      <c r="AW1332" s="60"/>
    </row>
    <row r="1333" spans="1:49" s="167" customFormat="1" ht="12" x14ac:dyDescent="0.2">
      <c r="B1333" s="181"/>
      <c r="C1333" s="180"/>
      <c r="D1333" s="214" t="s">
        <v>1172</v>
      </c>
      <c r="E1333" s="215"/>
      <c r="F1333" s="254" t="s">
        <v>1905</v>
      </c>
      <c r="G1333" s="217"/>
      <c r="H1333" s="257"/>
      <c r="I1333" s="257"/>
      <c r="J1333" s="257"/>
      <c r="K1333" s="257"/>
      <c r="L1333" s="257"/>
      <c r="M1333" s="257"/>
      <c r="N1333" s="257"/>
      <c r="O1333" s="258"/>
      <c r="P1333" s="258"/>
      <c r="Q1333" s="61"/>
      <c r="R1333" s="63"/>
      <c r="S1333" s="61"/>
      <c r="T1333" s="60"/>
      <c r="U1333" s="60"/>
      <c r="V1333" s="60"/>
      <c r="W1333" s="60"/>
      <c r="X1333" s="60"/>
      <c r="Y1333" s="60"/>
      <c r="Z1333" s="60"/>
      <c r="AA1333" s="60"/>
      <c r="AB1333" s="60"/>
      <c r="AC1333" s="60"/>
      <c r="AD1333" s="60"/>
      <c r="AE1333" s="60"/>
      <c r="AF1333" s="60"/>
      <c r="AG1333" s="60"/>
      <c r="AH1333" s="60"/>
      <c r="AI1333" s="60"/>
      <c r="AJ1333" s="60"/>
      <c r="AK1333" s="60"/>
      <c r="AL1333" s="60"/>
      <c r="AM1333" s="60"/>
      <c r="AN1333" s="60"/>
      <c r="AO1333" s="60"/>
      <c r="AP1333" s="60"/>
      <c r="AQ1333" s="60"/>
      <c r="AR1333" s="60"/>
      <c r="AS1333" s="60"/>
      <c r="AT1333" s="60"/>
      <c r="AU1333" s="60"/>
      <c r="AV1333" s="60"/>
      <c r="AW1333" s="60"/>
    </row>
    <row r="1334" spans="1:49" s="167" customFormat="1" ht="24" x14ac:dyDescent="0.2">
      <c r="B1334" s="181"/>
      <c r="C1334" s="180" t="s">
        <v>1867</v>
      </c>
      <c r="D1334" s="214" t="s">
        <v>1173</v>
      </c>
      <c r="E1334" s="215" t="s">
        <v>2094</v>
      </c>
      <c r="F1334" s="243" t="s">
        <v>1474</v>
      </c>
      <c r="G1334" s="217" t="s">
        <v>2258</v>
      </c>
      <c r="H1334" s="257">
        <v>9</v>
      </c>
      <c r="I1334" s="270"/>
      <c r="J1334" s="270"/>
      <c r="K1334" s="271">
        <f>IF(H1334="","",I1334+J1334)</f>
        <v>0</v>
      </c>
      <c r="L1334" s="270">
        <f>IF(H1334="","",H1334*I1334)</f>
        <v>0</v>
      </c>
      <c r="M1334" s="270">
        <f>IF(H1334="","",H1334*J1334)</f>
        <v>0</v>
      </c>
      <c r="N1334" s="271">
        <f>IF(H1334="","",H1334*K1334)</f>
        <v>0</v>
      </c>
      <c r="O1334" s="270"/>
      <c r="P1334" s="270" t="e">
        <f>IF(OR(E1334="",G1334=0),"",VLOOKUP(E1334,#REF!,7,0)*H1334)</f>
        <v>#REF!</v>
      </c>
      <c r="Q1334" s="61"/>
      <c r="R1334" s="63"/>
      <c r="S1334" s="61"/>
      <c r="T1334" s="60"/>
      <c r="U1334" s="60"/>
      <c r="V1334" s="60"/>
      <c r="W1334" s="60"/>
      <c r="X1334" s="60"/>
      <c r="Y1334" s="60"/>
      <c r="Z1334" s="60"/>
      <c r="AA1334" s="60"/>
      <c r="AB1334" s="60"/>
      <c r="AC1334" s="60"/>
      <c r="AD1334" s="60"/>
      <c r="AE1334" s="60"/>
      <c r="AF1334" s="60"/>
      <c r="AG1334" s="60"/>
      <c r="AH1334" s="60"/>
      <c r="AI1334" s="60"/>
      <c r="AJ1334" s="60"/>
      <c r="AK1334" s="60"/>
      <c r="AL1334" s="60"/>
      <c r="AM1334" s="60"/>
      <c r="AN1334" s="60"/>
      <c r="AO1334" s="60"/>
      <c r="AP1334" s="60"/>
      <c r="AQ1334" s="60"/>
      <c r="AR1334" s="60"/>
      <c r="AS1334" s="60"/>
      <c r="AT1334" s="60"/>
      <c r="AU1334" s="60"/>
      <c r="AV1334" s="60"/>
      <c r="AW1334" s="60"/>
    </row>
    <row r="1335" spans="1:49" s="167" customFormat="1" ht="24" x14ac:dyDescent="0.2">
      <c r="B1335" s="181"/>
      <c r="C1335" s="180" t="s">
        <v>1867</v>
      </c>
      <c r="D1335" s="214" t="s">
        <v>1174</v>
      </c>
      <c r="E1335" s="215" t="s">
        <v>2095</v>
      </c>
      <c r="F1335" s="243" t="s">
        <v>2096</v>
      </c>
      <c r="G1335" s="217" t="s">
        <v>2258</v>
      </c>
      <c r="H1335" s="257">
        <v>231</v>
      </c>
      <c r="I1335" s="270"/>
      <c r="J1335" s="270"/>
      <c r="K1335" s="271">
        <f>IF(H1335="","",I1335+J1335)</f>
        <v>0</v>
      </c>
      <c r="L1335" s="270">
        <f>IF(H1335="","",H1335*I1335)</f>
        <v>0</v>
      </c>
      <c r="M1335" s="270">
        <f>IF(H1335="","",H1335*J1335)</f>
        <v>0</v>
      </c>
      <c r="N1335" s="271">
        <f>IF(H1335="","",H1335*K1335)</f>
        <v>0</v>
      </c>
      <c r="O1335" s="270"/>
      <c r="P1335" s="270" t="e">
        <f>IF(OR(E1335="",G1335=0),"",VLOOKUP(E1335,#REF!,7,0)*H1335)</f>
        <v>#REF!</v>
      </c>
      <c r="Q1335" s="61"/>
      <c r="R1335" s="63"/>
      <c r="S1335" s="61"/>
      <c r="T1335" s="60"/>
      <c r="U1335" s="60"/>
      <c r="V1335" s="60"/>
      <c r="W1335" s="60"/>
      <c r="X1335" s="60"/>
      <c r="Y1335" s="60"/>
      <c r="Z1335" s="60"/>
      <c r="AA1335" s="60"/>
      <c r="AB1335" s="60"/>
      <c r="AC1335" s="60"/>
      <c r="AD1335" s="60"/>
      <c r="AE1335" s="60"/>
      <c r="AF1335" s="60"/>
      <c r="AG1335" s="60"/>
      <c r="AH1335" s="60"/>
      <c r="AI1335" s="60"/>
      <c r="AJ1335" s="60"/>
      <c r="AK1335" s="60"/>
      <c r="AL1335" s="60"/>
      <c r="AM1335" s="60"/>
      <c r="AN1335" s="60"/>
      <c r="AO1335" s="60"/>
      <c r="AP1335" s="60"/>
      <c r="AQ1335" s="60"/>
      <c r="AR1335" s="60"/>
      <c r="AS1335" s="60"/>
      <c r="AT1335" s="60"/>
      <c r="AU1335" s="60"/>
      <c r="AV1335" s="60"/>
      <c r="AW1335" s="60"/>
    </row>
    <row r="1336" spans="1:49" s="167" customFormat="1" ht="24" x14ac:dyDescent="0.2">
      <c r="B1336" s="181"/>
      <c r="C1336" s="180" t="s">
        <v>1867</v>
      </c>
      <c r="D1336" s="214" t="s">
        <v>1175</v>
      </c>
      <c r="E1336" s="215" t="s">
        <v>2097</v>
      </c>
      <c r="F1336" s="242" t="s">
        <v>2098</v>
      </c>
      <c r="G1336" s="217" t="s">
        <v>2258</v>
      </c>
      <c r="H1336" s="257">
        <v>9</v>
      </c>
      <c r="I1336" s="270"/>
      <c r="J1336" s="270"/>
      <c r="K1336" s="271">
        <f>IF(H1336="","",I1336+J1336)</f>
        <v>0</v>
      </c>
      <c r="L1336" s="270">
        <f>IF(H1336="","",H1336*I1336)</f>
        <v>0</v>
      </c>
      <c r="M1336" s="270">
        <f>IF(H1336="","",H1336*J1336)</f>
        <v>0</v>
      </c>
      <c r="N1336" s="271">
        <f>IF(H1336="","",H1336*K1336)</f>
        <v>0</v>
      </c>
      <c r="O1336" s="270"/>
      <c r="P1336" s="270" t="e">
        <f>IF(OR(E1336="",G1336=0),"",VLOOKUP(E1336,#REF!,7,0)*H1336)</f>
        <v>#REF!</v>
      </c>
      <c r="Q1336" s="61"/>
      <c r="R1336" s="63"/>
      <c r="S1336" s="61"/>
      <c r="T1336" s="60"/>
      <c r="U1336" s="60"/>
      <c r="V1336" s="60"/>
      <c r="W1336" s="60"/>
      <c r="X1336" s="60"/>
      <c r="Y1336" s="60"/>
      <c r="Z1336" s="60"/>
      <c r="AA1336" s="60"/>
      <c r="AB1336" s="60"/>
      <c r="AC1336" s="60"/>
      <c r="AD1336" s="60"/>
      <c r="AE1336" s="60"/>
      <c r="AF1336" s="60"/>
      <c r="AG1336" s="60"/>
      <c r="AH1336" s="60"/>
      <c r="AI1336" s="60"/>
      <c r="AJ1336" s="60"/>
      <c r="AK1336" s="60"/>
      <c r="AL1336" s="60"/>
      <c r="AM1336" s="60"/>
      <c r="AN1336" s="60"/>
      <c r="AO1336" s="60"/>
      <c r="AP1336" s="60"/>
      <c r="AQ1336" s="60"/>
      <c r="AR1336" s="60"/>
      <c r="AS1336" s="60"/>
      <c r="AT1336" s="60"/>
      <c r="AU1336" s="60"/>
      <c r="AV1336" s="60"/>
      <c r="AW1336" s="60"/>
    </row>
    <row r="1337" spans="1:49" s="167" customFormat="1" ht="12" x14ac:dyDescent="0.2">
      <c r="B1337" s="181"/>
      <c r="C1337" s="180"/>
      <c r="D1337" s="214" t="s">
        <v>1176</v>
      </c>
      <c r="E1337" s="215"/>
      <c r="F1337" s="254" t="s">
        <v>1458</v>
      </c>
      <c r="G1337" s="217"/>
      <c r="H1337" s="257"/>
      <c r="I1337" s="270"/>
      <c r="J1337" s="270"/>
      <c r="K1337" s="271"/>
      <c r="L1337" s="270"/>
      <c r="M1337" s="270"/>
      <c r="N1337" s="271"/>
      <c r="O1337" s="270"/>
      <c r="P1337" s="270"/>
      <c r="Q1337" s="61"/>
      <c r="R1337" s="63"/>
      <c r="S1337" s="61"/>
      <c r="T1337" s="60"/>
      <c r="U1337" s="60"/>
      <c r="V1337" s="60"/>
      <c r="W1337" s="60"/>
      <c r="X1337" s="60"/>
      <c r="Y1337" s="60"/>
      <c r="Z1337" s="60"/>
      <c r="AA1337" s="60"/>
      <c r="AB1337" s="60"/>
      <c r="AC1337" s="60"/>
      <c r="AD1337" s="60"/>
      <c r="AE1337" s="60"/>
      <c r="AF1337" s="60"/>
      <c r="AG1337" s="60"/>
      <c r="AH1337" s="60"/>
      <c r="AI1337" s="60"/>
      <c r="AJ1337" s="60"/>
      <c r="AK1337" s="60"/>
      <c r="AL1337" s="60"/>
      <c r="AM1337" s="60"/>
      <c r="AN1337" s="60"/>
      <c r="AO1337" s="60"/>
      <c r="AP1337" s="60"/>
      <c r="AQ1337" s="60"/>
      <c r="AR1337" s="60"/>
      <c r="AS1337" s="60"/>
      <c r="AT1337" s="60"/>
      <c r="AU1337" s="60"/>
      <c r="AV1337" s="60"/>
      <c r="AW1337" s="60"/>
    </row>
    <row r="1338" spans="1:49" s="167" customFormat="1" ht="12" x14ac:dyDescent="0.2">
      <c r="B1338" s="181"/>
      <c r="C1338" s="180" t="s">
        <v>1766</v>
      </c>
      <c r="D1338" s="214" t="s">
        <v>1177</v>
      </c>
      <c r="E1338" s="215">
        <v>90595</v>
      </c>
      <c r="F1338" s="243" t="s">
        <v>1460</v>
      </c>
      <c r="G1338" s="217" t="s">
        <v>2258</v>
      </c>
      <c r="H1338" s="257">
        <v>1</v>
      </c>
      <c r="I1338" s="270"/>
      <c r="J1338" s="270"/>
      <c r="K1338" s="257">
        <f>IF(H1338="","",I1338+J1338)</f>
        <v>0</v>
      </c>
      <c r="L1338" s="257">
        <f>IF(H1338="","",H1338*I1338)</f>
        <v>0</v>
      </c>
      <c r="M1338" s="257">
        <f>IF(H1338="","",H1338*J1338)</f>
        <v>0</v>
      </c>
      <c r="N1338" s="257">
        <f>IF(H1338="","",H1338*K1338)</f>
        <v>0</v>
      </c>
      <c r="O1338" s="258"/>
      <c r="P1338" s="270" t="e">
        <f>IF(OR(E1338="",G1338=0),"",VLOOKUP(E1338,#REF!,10,0)*H1338)</f>
        <v>#REF!</v>
      </c>
      <c r="Q1338" s="61"/>
      <c r="R1338" s="63"/>
      <c r="S1338" s="61"/>
      <c r="T1338" s="60"/>
      <c r="U1338" s="60"/>
      <c r="V1338" s="60"/>
      <c r="W1338" s="60"/>
      <c r="X1338" s="60"/>
      <c r="Y1338" s="60"/>
      <c r="Z1338" s="60"/>
      <c r="AA1338" s="60"/>
      <c r="AB1338" s="60"/>
      <c r="AC1338" s="60"/>
      <c r="AD1338" s="60"/>
      <c r="AE1338" s="60"/>
      <c r="AF1338" s="60"/>
      <c r="AG1338" s="60"/>
      <c r="AH1338" s="60"/>
      <c r="AI1338" s="60"/>
      <c r="AJ1338" s="60"/>
      <c r="AK1338" s="60"/>
      <c r="AL1338" s="60"/>
      <c r="AM1338" s="60"/>
      <c r="AN1338" s="60"/>
      <c r="AO1338" s="60"/>
      <c r="AP1338" s="60"/>
      <c r="AQ1338" s="60"/>
      <c r="AR1338" s="60"/>
      <c r="AS1338" s="60"/>
      <c r="AT1338" s="60"/>
      <c r="AU1338" s="60"/>
      <c r="AV1338" s="60"/>
      <c r="AW1338" s="60"/>
    </row>
    <row r="1339" spans="1:49" s="167" customFormat="1" ht="12" x14ac:dyDescent="0.2">
      <c r="B1339" s="181"/>
      <c r="C1339" s="180" t="s">
        <v>1766</v>
      </c>
      <c r="D1339" s="214" t="s">
        <v>1178</v>
      </c>
      <c r="E1339" s="215">
        <v>90594</v>
      </c>
      <c r="F1339" s="243" t="s">
        <v>1459</v>
      </c>
      <c r="G1339" s="217" t="s">
        <v>2258</v>
      </c>
      <c r="H1339" s="257">
        <v>27</v>
      </c>
      <c r="I1339" s="270"/>
      <c r="J1339" s="270"/>
      <c r="K1339" s="257">
        <f>IF(H1339="","",I1339+J1339)</f>
        <v>0</v>
      </c>
      <c r="L1339" s="257">
        <f>IF(H1339="","",H1339*I1339)</f>
        <v>0</v>
      </c>
      <c r="M1339" s="257">
        <f>IF(H1339="","",H1339*J1339)</f>
        <v>0</v>
      </c>
      <c r="N1339" s="257">
        <f>IF(H1339="","",H1339*K1339)</f>
        <v>0</v>
      </c>
      <c r="O1339" s="258"/>
      <c r="P1339" s="270" t="e">
        <f>IF(OR(E1339="",G1339=0),"",VLOOKUP(E1339,#REF!,10,0)*H1339)</f>
        <v>#REF!</v>
      </c>
      <c r="Q1339" s="61"/>
      <c r="R1339" s="63"/>
      <c r="S1339" s="61"/>
      <c r="T1339" s="60"/>
      <c r="U1339" s="60"/>
      <c r="V1339" s="60"/>
      <c r="W1339" s="60"/>
      <c r="X1339" s="60"/>
      <c r="Y1339" s="60"/>
      <c r="Z1339" s="60"/>
      <c r="AA1339" s="60"/>
      <c r="AB1339" s="60"/>
      <c r="AC1339" s="60"/>
      <c r="AD1339" s="60"/>
      <c r="AE1339" s="60"/>
      <c r="AF1339" s="60"/>
      <c r="AG1339" s="60"/>
      <c r="AH1339" s="60"/>
      <c r="AI1339" s="60"/>
      <c r="AJ1339" s="60"/>
      <c r="AK1339" s="60"/>
      <c r="AL1339" s="60"/>
      <c r="AM1339" s="60"/>
      <c r="AN1339" s="60"/>
      <c r="AO1339" s="60"/>
      <c r="AP1339" s="60"/>
      <c r="AQ1339" s="60"/>
      <c r="AR1339" s="60"/>
      <c r="AS1339" s="60"/>
      <c r="AT1339" s="60"/>
      <c r="AU1339" s="60"/>
      <c r="AV1339" s="60"/>
      <c r="AW1339" s="60"/>
    </row>
    <row r="1340" spans="1:49" s="167" customFormat="1" ht="12" x14ac:dyDescent="0.2">
      <c r="B1340" s="181"/>
      <c r="C1340" s="180"/>
      <c r="D1340" s="214" t="s">
        <v>2296</v>
      </c>
      <c r="E1340" s="215"/>
      <c r="F1340" s="254" t="s">
        <v>1135</v>
      </c>
      <c r="G1340" s="217"/>
      <c r="H1340" s="257"/>
      <c r="I1340" s="270"/>
      <c r="J1340" s="270"/>
      <c r="K1340" s="257"/>
      <c r="L1340" s="257"/>
      <c r="M1340" s="257"/>
      <c r="N1340" s="257"/>
      <c r="O1340" s="258"/>
      <c r="P1340" s="270"/>
      <c r="Q1340" s="61"/>
      <c r="R1340" s="63"/>
      <c r="S1340" s="61"/>
      <c r="T1340" s="60"/>
      <c r="U1340" s="60"/>
      <c r="V1340" s="60"/>
      <c r="W1340" s="60"/>
      <c r="X1340" s="60"/>
      <c r="Y1340" s="60"/>
      <c r="Z1340" s="60"/>
      <c r="AA1340" s="60"/>
      <c r="AB1340" s="60"/>
      <c r="AC1340" s="60"/>
      <c r="AD1340" s="60"/>
      <c r="AE1340" s="60"/>
      <c r="AF1340" s="60"/>
      <c r="AG1340" s="60"/>
      <c r="AH1340" s="60"/>
      <c r="AI1340" s="60"/>
      <c r="AJ1340" s="60"/>
      <c r="AK1340" s="60"/>
      <c r="AL1340" s="60"/>
      <c r="AM1340" s="60"/>
      <c r="AN1340" s="60"/>
      <c r="AO1340" s="60"/>
      <c r="AP1340" s="60"/>
      <c r="AQ1340" s="60"/>
      <c r="AR1340" s="60"/>
      <c r="AS1340" s="60"/>
      <c r="AT1340" s="60"/>
      <c r="AU1340" s="60"/>
      <c r="AV1340" s="60"/>
      <c r="AW1340" s="60"/>
    </row>
    <row r="1341" spans="1:49" s="167" customFormat="1" ht="12" x14ac:dyDescent="0.2">
      <c r="B1341" s="181"/>
      <c r="C1341" s="180"/>
      <c r="D1341" s="214" t="s">
        <v>2297</v>
      </c>
      <c r="E1341" s="215" t="s">
        <v>2121</v>
      </c>
      <c r="F1341" s="242" t="s">
        <v>2122</v>
      </c>
      <c r="G1341" s="217" t="s">
        <v>2258</v>
      </c>
      <c r="H1341" s="257">
        <v>30</v>
      </c>
      <c r="I1341" s="270"/>
      <c r="J1341" s="270"/>
      <c r="K1341" s="271">
        <f>IF(H1341="","",I1341+J1341)</f>
        <v>0</v>
      </c>
      <c r="L1341" s="270">
        <f>IF(H1341="","",H1341*I1341)</f>
        <v>0</v>
      </c>
      <c r="M1341" s="270">
        <f>IF(H1341="","",H1341*J1341)</f>
        <v>0</v>
      </c>
      <c r="N1341" s="271">
        <f>IF(H1341="","",H1341*K1341)</f>
        <v>0</v>
      </c>
      <c r="O1341" s="270"/>
      <c r="P1341" s="270" t="e">
        <f>IF(OR(E1341="",G1341=0),"",VLOOKUP(E1341,#REF!,7,0)*H1341)</f>
        <v>#REF!</v>
      </c>
      <c r="Q1341" s="61"/>
      <c r="R1341" s="63"/>
      <c r="S1341" s="61"/>
      <c r="T1341" s="60"/>
      <c r="U1341" s="60"/>
      <c r="V1341" s="60"/>
      <c r="W1341" s="60"/>
      <c r="X1341" s="60"/>
      <c r="Y1341" s="60"/>
      <c r="Z1341" s="60"/>
      <c r="AA1341" s="60"/>
      <c r="AB1341" s="60"/>
      <c r="AC1341" s="60"/>
      <c r="AD1341" s="60"/>
      <c r="AE1341" s="60"/>
      <c r="AF1341" s="60"/>
      <c r="AG1341" s="60"/>
      <c r="AH1341" s="60"/>
      <c r="AI1341" s="60"/>
      <c r="AJ1341" s="60"/>
      <c r="AK1341" s="60"/>
      <c r="AL1341" s="60"/>
      <c r="AM1341" s="60"/>
      <c r="AN1341" s="60"/>
      <c r="AO1341" s="60"/>
      <c r="AP1341" s="60"/>
      <c r="AQ1341" s="60"/>
      <c r="AR1341" s="60"/>
      <c r="AS1341" s="60"/>
      <c r="AT1341" s="60"/>
      <c r="AU1341" s="60"/>
      <c r="AV1341" s="60"/>
      <c r="AW1341" s="60"/>
    </row>
    <row r="1342" spans="1:49" s="60" customFormat="1" ht="12" x14ac:dyDescent="0.2">
      <c r="B1342" s="181"/>
      <c r="C1342" s="180"/>
      <c r="D1342" s="214"/>
      <c r="E1342" s="215"/>
      <c r="F1342" s="255"/>
      <c r="G1342" s="217"/>
      <c r="H1342" s="257"/>
      <c r="I1342" s="257"/>
      <c r="J1342" s="257"/>
      <c r="K1342" s="257"/>
      <c r="L1342" s="257"/>
      <c r="M1342" s="257"/>
      <c r="N1342" s="257"/>
      <c r="O1342" s="258"/>
      <c r="P1342" s="258"/>
      <c r="Q1342" s="61"/>
      <c r="R1342" s="63"/>
      <c r="S1342" s="61"/>
    </row>
    <row r="1343" spans="1:49" s="60" customFormat="1" ht="12" x14ac:dyDescent="0.2">
      <c r="B1343" s="181"/>
      <c r="C1343" s="180"/>
      <c r="D1343" s="214">
        <v>11</v>
      </c>
      <c r="E1343" s="215"/>
      <c r="F1343" s="225" t="s">
        <v>1046</v>
      </c>
      <c r="G1343" s="217"/>
      <c r="H1343" s="257"/>
      <c r="I1343" s="257"/>
      <c r="J1343" s="257"/>
      <c r="K1343" s="257"/>
      <c r="L1343" s="257"/>
      <c r="M1343" s="257"/>
      <c r="N1343" s="257"/>
      <c r="O1343" s="258">
        <f>SUM(N1344:N1356)</f>
        <v>0</v>
      </c>
      <c r="P1343" s="258"/>
      <c r="Q1343" s="61"/>
      <c r="R1343" s="63"/>
      <c r="S1343" s="61"/>
    </row>
    <row r="1344" spans="1:49" s="64" customFormat="1" ht="12" x14ac:dyDescent="0.2">
      <c r="A1344" s="61"/>
      <c r="B1344" s="181"/>
      <c r="C1344" s="180" t="s">
        <v>1766</v>
      </c>
      <c r="D1344" s="214" t="s">
        <v>1863</v>
      </c>
      <c r="E1344" s="215">
        <v>90543</v>
      </c>
      <c r="F1344" s="232" t="s">
        <v>1722</v>
      </c>
      <c r="G1344" s="217" t="s">
        <v>2258</v>
      </c>
      <c r="H1344" s="257">
        <v>58.1</v>
      </c>
      <c r="I1344" s="270"/>
      <c r="J1344" s="270"/>
      <c r="K1344" s="257">
        <f>IF(H1344="","",I1344+J1344)</f>
        <v>0</v>
      </c>
      <c r="L1344" s="257">
        <f>IF(H1344="","",H1344*I1344)</f>
        <v>0</v>
      </c>
      <c r="M1344" s="257">
        <f>IF(H1344="","",H1344*J1344)</f>
        <v>0</v>
      </c>
      <c r="N1344" s="257">
        <f>IF(H1344="","",H1344*K1344)</f>
        <v>0</v>
      </c>
      <c r="O1344" s="258"/>
      <c r="P1344" s="270" t="e">
        <f>IF(OR(E1344="",G1344=0),"",VLOOKUP(E1344,#REF!,10,0)*H1344)</f>
        <v>#REF!</v>
      </c>
      <c r="Q1344" s="61"/>
      <c r="R1344" s="63"/>
      <c r="S1344" s="61"/>
      <c r="T1344" s="60"/>
      <c r="U1344" s="60"/>
      <c r="V1344" s="60"/>
      <c r="W1344" s="60"/>
      <c r="X1344" s="60"/>
      <c r="Y1344" s="60"/>
      <c r="Z1344" s="60"/>
      <c r="AA1344" s="60"/>
      <c r="AB1344" s="60"/>
      <c r="AC1344" s="60"/>
      <c r="AD1344" s="60"/>
      <c r="AE1344" s="60"/>
      <c r="AF1344" s="60"/>
      <c r="AG1344" s="60"/>
      <c r="AH1344" s="60"/>
      <c r="AI1344" s="60"/>
      <c r="AJ1344" s="60"/>
      <c r="AK1344" s="60"/>
      <c r="AL1344" s="60"/>
      <c r="AM1344" s="60"/>
      <c r="AN1344" s="60"/>
      <c r="AO1344" s="60"/>
      <c r="AP1344" s="60"/>
      <c r="AQ1344" s="60"/>
      <c r="AR1344" s="60"/>
      <c r="AS1344" s="60"/>
      <c r="AT1344" s="60"/>
      <c r="AU1344" s="60"/>
      <c r="AV1344" s="60"/>
      <c r="AW1344" s="60"/>
    </row>
    <row r="1345" spans="1:19" s="60" customFormat="1" ht="12" x14ac:dyDescent="0.2">
      <c r="A1345" s="61"/>
      <c r="B1345" s="181"/>
      <c r="C1345" s="180" t="s">
        <v>1766</v>
      </c>
      <c r="D1345" s="214" t="s">
        <v>1864</v>
      </c>
      <c r="E1345" s="215">
        <v>90088</v>
      </c>
      <c r="F1345" s="232" t="s">
        <v>1735</v>
      </c>
      <c r="G1345" s="217" t="s">
        <v>2258</v>
      </c>
      <c r="H1345" s="257">
        <v>27.45</v>
      </c>
      <c r="I1345" s="270"/>
      <c r="J1345" s="270"/>
      <c r="K1345" s="257">
        <f>IF(H1345="","",I1345+J1345)</f>
        <v>0</v>
      </c>
      <c r="L1345" s="257">
        <f>IF(H1345="","",H1345*I1345)</f>
        <v>0</v>
      </c>
      <c r="M1345" s="257">
        <f>IF(H1345="","",H1345*J1345)</f>
        <v>0</v>
      </c>
      <c r="N1345" s="257">
        <f>IF(H1345="","",H1345*K1345)</f>
        <v>0</v>
      </c>
      <c r="O1345" s="258"/>
      <c r="P1345" s="270" t="e">
        <f>IF(OR(E1345="",G1345=0),"",VLOOKUP(E1345,#REF!,10,0)*H1345)</f>
        <v>#REF!</v>
      </c>
      <c r="Q1345" s="61"/>
      <c r="R1345" s="63"/>
      <c r="S1345" s="61"/>
    </row>
    <row r="1346" spans="1:19" s="60" customFormat="1" ht="12" x14ac:dyDescent="0.2">
      <c r="B1346" s="181"/>
      <c r="C1346" s="180" t="s">
        <v>1867</v>
      </c>
      <c r="D1346" s="214" t="s">
        <v>1865</v>
      </c>
      <c r="E1346" s="215" t="s">
        <v>2148</v>
      </c>
      <c r="F1346" s="226" t="s">
        <v>1505</v>
      </c>
      <c r="G1346" s="217" t="s">
        <v>2258</v>
      </c>
      <c r="H1346" s="257">
        <v>17.55</v>
      </c>
      <c r="I1346" s="270"/>
      <c r="J1346" s="270"/>
      <c r="K1346" s="271">
        <f t="shared" ref="K1346:K1352" si="448">IF(H1346="","",I1346+J1346)</f>
        <v>0</v>
      </c>
      <c r="L1346" s="270">
        <f t="shared" ref="L1346:L1352" si="449">IF(H1346="","",H1346*I1346)</f>
        <v>0</v>
      </c>
      <c r="M1346" s="270">
        <f t="shared" ref="M1346:M1352" si="450">IF(H1346="","",H1346*J1346)</f>
        <v>0</v>
      </c>
      <c r="N1346" s="271">
        <f t="shared" ref="N1346:N1352" si="451">IF(H1346="","",H1346*K1346)</f>
        <v>0</v>
      </c>
      <c r="O1346" s="270"/>
      <c r="P1346" s="270" t="e">
        <f>IF(OR(E1346="",G1346=0),"",VLOOKUP(E1346,#REF!,7,0)*H1346)</f>
        <v>#REF!</v>
      </c>
      <c r="Q1346" s="61"/>
      <c r="R1346" s="63"/>
      <c r="S1346" s="61"/>
    </row>
    <row r="1347" spans="1:19" s="60" customFormat="1" ht="12" x14ac:dyDescent="0.2">
      <c r="A1347" s="61"/>
      <c r="B1347" s="181"/>
      <c r="C1347" s="180" t="s">
        <v>1766</v>
      </c>
      <c r="D1347" s="214" t="s">
        <v>1535</v>
      </c>
      <c r="E1347" s="215">
        <v>90500</v>
      </c>
      <c r="F1347" s="237" t="s">
        <v>2012</v>
      </c>
      <c r="G1347" s="217" t="s">
        <v>2258</v>
      </c>
      <c r="H1347" s="257">
        <v>11.4</v>
      </c>
      <c r="I1347" s="270"/>
      <c r="J1347" s="270"/>
      <c r="K1347" s="257">
        <f t="shared" si="448"/>
        <v>0</v>
      </c>
      <c r="L1347" s="257">
        <f t="shared" si="449"/>
        <v>0</v>
      </c>
      <c r="M1347" s="257">
        <f t="shared" si="450"/>
        <v>0</v>
      </c>
      <c r="N1347" s="257">
        <f t="shared" si="451"/>
        <v>0</v>
      </c>
      <c r="O1347" s="258"/>
      <c r="P1347" s="270" t="e">
        <f>IF(OR(E1347="",G1347=0),"",VLOOKUP(E1347,#REF!,10,0)*H1347)</f>
        <v>#REF!</v>
      </c>
      <c r="Q1347" s="61"/>
      <c r="R1347" s="63"/>
      <c r="S1347" s="61"/>
    </row>
    <row r="1348" spans="1:19" s="60" customFormat="1" ht="12" x14ac:dyDescent="0.2">
      <c r="A1348" s="61"/>
      <c r="B1348" s="181"/>
      <c r="C1348" s="180" t="s">
        <v>1766</v>
      </c>
      <c r="D1348" s="214" t="s">
        <v>1536</v>
      </c>
      <c r="E1348" s="215">
        <v>90536</v>
      </c>
      <c r="F1348" s="237" t="s">
        <v>1087</v>
      </c>
      <c r="G1348" s="217" t="s">
        <v>2258</v>
      </c>
      <c r="H1348" s="257">
        <v>4.5999999999999996</v>
      </c>
      <c r="I1348" s="270"/>
      <c r="J1348" s="270"/>
      <c r="K1348" s="257">
        <f>IF(H1348="","",I1348+J1348)</f>
        <v>0</v>
      </c>
      <c r="L1348" s="257">
        <f>IF(H1348="","",H1348*I1348)</f>
        <v>0</v>
      </c>
      <c r="M1348" s="257">
        <f>IF(H1348="","",H1348*J1348)</f>
        <v>0</v>
      </c>
      <c r="N1348" s="257">
        <f>IF(H1348="","",H1348*K1348)</f>
        <v>0</v>
      </c>
      <c r="O1348" s="258"/>
      <c r="P1348" s="270" t="e">
        <f>IF(OR(E1348="",G1348=0),"",VLOOKUP(E1348,#REF!,10,0)*H1348)</f>
        <v>#REF!</v>
      </c>
      <c r="Q1348" s="61"/>
      <c r="R1348" s="63"/>
      <c r="S1348" s="61"/>
    </row>
    <row r="1349" spans="1:19" s="60" customFormat="1" ht="48" x14ac:dyDescent="0.2">
      <c r="A1349" s="61"/>
      <c r="B1349" s="181"/>
      <c r="C1349" s="180" t="s">
        <v>1766</v>
      </c>
      <c r="D1349" s="214" t="s">
        <v>1537</v>
      </c>
      <c r="E1349" s="215">
        <v>90090</v>
      </c>
      <c r="F1349" s="237" t="s">
        <v>1048</v>
      </c>
      <c r="G1349" s="217" t="s">
        <v>2083</v>
      </c>
      <c r="H1349" s="257">
        <v>1</v>
      </c>
      <c r="I1349" s="270"/>
      <c r="J1349" s="270"/>
      <c r="K1349" s="257">
        <f t="shared" si="448"/>
        <v>0</v>
      </c>
      <c r="L1349" s="257">
        <f t="shared" si="449"/>
        <v>0</v>
      </c>
      <c r="M1349" s="257">
        <f t="shared" si="450"/>
        <v>0</v>
      </c>
      <c r="N1349" s="257">
        <f t="shared" si="451"/>
        <v>0</v>
      </c>
      <c r="O1349" s="258"/>
      <c r="P1349" s="270"/>
      <c r="Q1349" s="61"/>
      <c r="R1349" s="63"/>
      <c r="S1349" s="61"/>
    </row>
    <row r="1350" spans="1:19" s="60" customFormat="1" ht="48" x14ac:dyDescent="0.2">
      <c r="A1350" s="61"/>
      <c r="B1350" s="181"/>
      <c r="C1350" s="180" t="s">
        <v>1766</v>
      </c>
      <c r="D1350" s="214" t="s">
        <v>1538</v>
      </c>
      <c r="E1350" s="215">
        <v>90091</v>
      </c>
      <c r="F1350" s="226" t="s">
        <v>1050</v>
      </c>
      <c r="G1350" s="217" t="s">
        <v>2083</v>
      </c>
      <c r="H1350" s="257">
        <v>1</v>
      </c>
      <c r="I1350" s="270"/>
      <c r="J1350" s="270"/>
      <c r="K1350" s="257">
        <f>IF(H1350="","",I1350+J1350)</f>
        <v>0</v>
      </c>
      <c r="L1350" s="257">
        <f>IF(H1350="","",H1350*I1350)</f>
        <v>0</v>
      </c>
      <c r="M1350" s="257">
        <f>IF(H1350="","",H1350*J1350)</f>
        <v>0</v>
      </c>
      <c r="N1350" s="257">
        <f>IF(H1350="","",H1350*K1350)</f>
        <v>0</v>
      </c>
      <c r="O1350" s="258"/>
      <c r="P1350" s="270"/>
      <c r="Q1350" s="61"/>
      <c r="R1350" s="63"/>
      <c r="S1350" s="61"/>
    </row>
    <row r="1351" spans="1:19" s="60" customFormat="1" ht="48" x14ac:dyDescent="0.2">
      <c r="A1351" s="61"/>
      <c r="B1351" s="181"/>
      <c r="C1351" s="180" t="s">
        <v>1766</v>
      </c>
      <c r="D1351" s="214" t="s">
        <v>1052</v>
      </c>
      <c r="E1351" s="215">
        <v>90092</v>
      </c>
      <c r="F1351" s="226" t="s">
        <v>1051</v>
      </c>
      <c r="G1351" s="217" t="s">
        <v>2083</v>
      </c>
      <c r="H1351" s="257">
        <v>1</v>
      </c>
      <c r="I1351" s="270"/>
      <c r="J1351" s="270"/>
      <c r="K1351" s="257">
        <f>IF(H1351="","",I1351+J1351)</f>
        <v>0</v>
      </c>
      <c r="L1351" s="257">
        <f>IF(H1351="","",H1351*I1351)</f>
        <v>0</v>
      </c>
      <c r="M1351" s="257">
        <f>IF(H1351="","",H1351*J1351)</f>
        <v>0</v>
      </c>
      <c r="N1351" s="257">
        <f>IF(H1351="","",H1351*K1351)</f>
        <v>0</v>
      </c>
      <c r="O1351" s="258"/>
      <c r="P1351" s="270"/>
      <c r="Q1351" s="61"/>
      <c r="R1351" s="63"/>
      <c r="S1351" s="61"/>
    </row>
    <row r="1352" spans="1:19" s="60" customFormat="1" ht="36" x14ac:dyDescent="0.2">
      <c r="A1352" s="61"/>
      <c r="B1352" s="181"/>
      <c r="C1352" s="180" t="s">
        <v>1766</v>
      </c>
      <c r="D1352" s="214" t="s">
        <v>1062</v>
      </c>
      <c r="E1352" s="215">
        <v>90093</v>
      </c>
      <c r="F1352" s="226" t="s">
        <v>1049</v>
      </c>
      <c r="G1352" s="217" t="s">
        <v>2083</v>
      </c>
      <c r="H1352" s="257">
        <v>1</v>
      </c>
      <c r="I1352" s="270"/>
      <c r="J1352" s="270"/>
      <c r="K1352" s="257">
        <f t="shared" si="448"/>
        <v>0</v>
      </c>
      <c r="L1352" s="257">
        <f t="shared" si="449"/>
        <v>0</v>
      </c>
      <c r="M1352" s="257">
        <f t="shared" si="450"/>
        <v>0</v>
      </c>
      <c r="N1352" s="257">
        <f t="shared" si="451"/>
        <v>0</v>
      </c>
      <c r="O1352" s="258"/>
      <c r="P1352" s="270"/>
      <c r="Q1352" s="61"/>
      <c r="R1352" s="63"/>
      <c r="S1352" s="61"/>
    </row>
    <row r="1353" spans="1:19" s="60" customFormat="1" ht="36" x14ac:dyDescent="0.2">
      <c r="A1353" s="61"/>
      <c r="B1353" s="181"/>
      <c r="C1353" s="180" t="s">
        <v>1766</v>
      </c>
      <c r="D1353" s="214" t="s">
        <v>1063</v>
      </c>
      <c r="E1353" s="215">
        <v>90094</v>
      </c>
      <c r="F1353" s="226" t="s">
        <v>1061</v>
      </c>
      <c r="G1353" s="217" t="s">
        <v>2083</v>
      </c>
      <c r="H1353" s="257">
        <v>1</v>
      </c>
      <c r="I1353" s="270"/>
      <c r="J1353" s="270"/>
      <c r="K1353" s="257">
        <f>IF(H1353="","",I1353+J1353)</f>
        <v>0</v>
      </c>
      <c r="L1353" s="257">
        <f>IF(H1353="","",H1353*I1353)</f>
        <v>0</v>
      </c>
      <c r="M1353" s="257">
        <f>IF(H1353="","",H1353*J1353)</f>
        <v>0</v>
      </c>
      <c r="N1353" s="257">
        <f>IF(H1353="","",H1353*K1353)</f>
        <v>0</v>
      </c>
      <c r="O1353" s="258"/>
      <c r="P1353" s="270"/>
      <c r="Q1353" s="61"/>
      <c r="R1353" s="63"/>
      <c r="S1353" s="61"/>
    </row>
    <row r="1354" spans="1:19" s="60" customFormat="1" ht="24" x14ac:dyDescent="0.2">
      <c r="A1354" s="61"/>
      <c r="B1354" s="181"/>
      <c r="C1354" s="180" t="s">
        <v>1766</v>
      </c>
      <c r="D1354" s="214" t="s">
        <v>1064</v>
      </c>
      <c r="E1354" s="215">
        <v>90095</v>
      </c>
      <c r="F1354" s="226" t="s">
        <v>1059</v>
      </c>
      <c r="G1354" s="217" t="s">
        <v>2083</v>
      </c>
      <c r="H1354" s="257">
        <v>1</v>
      </c>
      <c r="I1354" s="270"/>
      <c r="J1354" s="270"/>
      <c r="K1354" s="257">
        <f>IF(H1354="","",I1354+J1354)</f>
        <v>0</v>
      </c>
      <c r="L1354" s="257">
        <f>IF(H1354="","",H1354*I1354)</f>
        <v>0</v>
      </c>
      <c r="M1354" s="257">
        <f>IF(H1354="","",H1354*J1354)</f>
        <v>0</v>
      </c>
      <c r="N1354" s="257">
        <f>IF(H1354="","",H1354*K1354)</f>
        <v>0</v>
      </c>
      <c r="O1354" s="258"/>
      <c r="P1354" s="270"/>
      <c r="Q1354" s="61"/>
      <c r="R1354" s="63"/>
      <c r="S1354" s="61"/>
    </row>
    <row r="1355" spans="1:19" s="60" customFormat="1" ht="12" x14ac:dyDescent="0.2">
      <c r="A1355" s="61"/>
      <c r="B1355" s="181"/>
      <c r="C1355" s="180" t="s">
        <v>1766</v>
      </c>
      <c r="D1355" s="214" t="s">
        <v>1065</v>
      </c>
      <c r="E1355" s="215">
        <v>90096</v>
      </c>
      <c r="F1355" s="226" t="s">
        <v>1060</v>
      </c>
      <c r="G1355" s="217" t="s">
        <v>2083</v>
      </c>
      <c r="H1355" s="257">
        <v>1</v>
      </c>
      <c r="I1355" s="270"/>
      <c r="J1355" s="270"/>
      <c r="K1355" s="257">
        <f>IF(H1355="","",I1355+J1355)</f>
        <v>0</v>
      </c>
      <c r="L1355" s="257">
        <f>IF(H1355="","",H1355*I1355)</f>
        <v>0</v>
      </c>
      <c r="M1355" s="257">
        <f>IF(H1355="","",H1355*J1355)</f>
        <v>0</v>
      </c>
      <c r="N1355" s="257">
        <f>IF(H1355="","",H1355*K1355)</f>
        <v>0</v>
      </c>
      <c r="O1355" s="258"/>
      <c r="P1355" s="270"/>
      <c r="Q1355" s="61"/>
      <c r="R1355" s="63"/>
      <c r="S1355" s="61"/>
    </row>
    <row r="1356" spans="1:19" s="60" customFormat="1" ht="12" x14ac:dyDescent="0.2">
      <c r="A1356" s="61"/>
      <c r="B1356" s="181"/>
      <c r="C1356" s="180" t="s">
        <v>1867</v>
      </c>
      <c r="D1356" s="214" t="s">
        <v>1112</v>
      </c>
      <c r="E1356" s="100">
        <v>84124</v>
      </c>
      <c r="F1356" s="296" t="s">
        <v>1527</v>
      </c>
      <c r="G1356" s="307" t="s">
        <v>2254</v>
      </c>
      <c r="H1356" s="257">
        <v>18</v>
      </c>
      <c r="I1356" s="270"/>
      <c r="J1356" s="270"/>
      <c r="K1356" s="271">
        <f>IF(H1356="","",I1356+J1356)</f>
        <v>0</v>
      </c>
      <c r="L1356" s="270">
        <f>IF(H1356="","",H1356*I1356)</f>
        <v>0</v>
      </c>
      <c r="M1356" s="270">
        <f>IF(H1356="","",H1356*J1356)</f>
        <v>0</v>
      </c>
      <c r="N1356" s="271">
        <f>IF(H1356="","",H1356*K1356)</f>
        <v>0</v>
      </c>
      <c r="O1356" s="270"/>
      <c r="P1356" s="270" t="e">
        <f>IF(OR(E1356="",G1356=0),"",VLOOKUP(E1356,#REF!,7,0)*H1356)</f>
        <v>#REF!</v>
      </c>
      <c r="Q1356" s="61"/>
      <c r="R1356" s="63"/>
      <c r="S1356" s="61"/>
    </row>
    <row r="1357" spans="1:19" s="60" customFormat="1" ht="12" x14ac:dyDescent="0.2">
      <c r="A1357" s="61"/>
      <c r="B1357" s="181"/>
      <c r="C1357" s="180"/>
      <c r="D1357" s="214"/>
      <c r="E1357" s="100"/>
      <c r="F1357" s="296"/>
      <c r="G1357" s="307"/>
      <c r="H1357" s="257"/>
      <c r="I1357" s="270"/>
      <c r="J1357" s="270"/>
      <c r="K1357" s="271"/>
      <c r="L1357" s="270"/>
      <c r="M1357" s="270"/>
      <c r="N1357" s="271"/>
      <c r="O1357" s="270"/>
      <c r="P1357" s="270"/>
      <c r="Q1357" s="61"/>
      <c r="R1357" s="63"/>
      <c r="S1357" s="61"/>
    </row>
    <row r="1358" spans="1:19" s="60" customFormat="1" ht="12" x14ac:dyDescent="0.2">
      <c r="A1358" s="64"/>
      <c r="B1358" s="181"/>
      <c r="C1358" s="180"/>
      <c r="D1358" s="224">
        <v>12</v>
      </c>
      <c r="E1358" s="215"/>
      <c r="F1358" s="225" t="s">
        <v>1724</v>
      </c>
      <c r="G1358" s="217"/>
      <c r="H1358" s="257"/>
      <c r="I1358" s="257"/>
      <c r="J1358" s="257"/>
      <c r="K1358" s="257"/>
      <c r="L1358" s="257"/>
      <c r="M1358" s="257"/>
      <c r="N1358" s="257"/>
      <c r="O1358" s="258">
        <f>SUM(N1358:N1406)</f>
        <v>0</v>
      </c>
      <c r="P1358" s="258"/>
      <c r="Q1358" s="61"/>
      <c r="R1358" s="63"/>
      <c r="S1358" s="61"/>
    </row>
    <row r="1359" spans="1:19" s="60" customFormat="1" ht="72" x14ac:dyDescent="0.2">
      <c r="A1359" s="61"/>
      <c r="B1359" s="181"/>
      <c r="C1359" s="180" t="s">
        <v>1766</v>
      </c>
      <c r="D1359" s="214" t="s">
        <v>1540</v>
      </c>
      <c r="E1359" s="215">
        <v>90201</v>
      </c>
      <c r="F1359" s="226" t="s">
        <v>1562</v>
      </c>
      <c r="G1359" s="217" t="s">
        <v>2083</v>
      </c>
      <c r="H1359" s="270">
        <v>1</v>
      </c>
      <c r="I1359" s="270"/>
      <c r="J1359" s="270"/>
      <c r="K1359" s="257">
        <f t="shared" ref="K1359:K1375" si="452">IF(H1359="","",I1359+J1359)</f>
        <v>0</v>
      </c>
      <c r="L1359" s="257">
        <f t="shared" ref="L1359:L1375" si="453">IF(H1359="","",H1359*I1359)</f>
        <v>0</v>
      </c>
      <c r="M1359" s="257">
        <f t="shared" ref="M1359:M1375" si="454">IF(H1359="","",H1359*J1359)</f>
        <v>0</v>
      </c>
      <c r="N1359" s="257">
        <f t="shared" ref="N1359:N1375" si="455">IF(H1359="","",H1359*K1359)</f>
        <v>0</v>
      </c>
      <c r="O1359" s="258"/>
      <c r="P1359" s="270"/>
      <c r="Q1359" s="169"/>
      <c r="R1359" s="63"/>
      <c r="S1359" s="61"/>
    </row>
    <row r="1360" spans="1:19" s="60" customFormat="1" ht="60" x14ac:dyDescent="0.2">
      <c r="A1360" s="61"/>
      <c r="B1360" s="181"/>
      <c r="C1360" s="180" t="s">
        <v>1766</v>
      </c>
      <c r="D1360" s="214" t="s">
        <v>1541</v>
      </c>
      <c r="E1360" s="215">
        <v>90202</v>
      </c>
      <c r="F1360" s="226" t="s">
        <v>1141</v>
      </c>
      <c r="G1360" s="217" t="s">
        <v>2083</v>
      </c>
      <c r="H1360" s="270">
        <v>1</v>
      </c>
      <c r="I1360" s="270"/>
      <c r="J1360" s="270"/>
      <c r="K1360" s="257">
        <f t="shared" si="452"/>
        <v>0</v>
      </c>
      <c r="L1360" s="257">
        <f t="shared" si="453"/>
        <v>0</v>
      </c>
      <c r="M1360" s="257">
        <f t="shared" si="454"/>
        <v>0</v>
      </c>
      <c r="N1360" s="257">
        <f t="shared" si="455"/>
        <v>0</v>
      </c>
      <c r="O1360" s="258"/>
      <c r="P1360" s="270"/>
      <c r="Q1360" s="169"/>
      <c r="R1360" s="63"/>
      <c r="S1360" s="61"/>
    </row>
    <row r="1361" spans="1:19" s="60" customFormat="1" ht="60" x14ac:dyDescent="0.2">
      <c r="A1361" s="61"/>
      <c r="B1361" s="181"/>
      <c r="C1361" s="180" t="s">
        <v>1766</v>
      </c>
      <c r="D1361" s="214" t="s">
        <v>1542</v>
      </c>
      <c r="E1361" s="215">
        <v>90203</v>
      </c>
      <c r="F1361" s="226" t="s">
        <v>1142</v>
      </c>
      <c r="G1361" s="217" t="s">
        <v>2083</v>
      </c>
      <c r="H1361" s="270">
        <v>16</v>
      </c>
      <c r="I1361" s="270"/>
      <c r="J1361" s="270"/>
      <c r="K1361" s="257">
        <f t="shared" si="452"/>
        <v>0</v>
      </c>
      <c r="L1361" s="257">
        <f t="shared" si="453"/>
        <v>0</v>
      </c>
      <c r="M1361" s="257">
        <f t="shared" si="454"/>
        <v>0</v>
      </c>
      <c r="N1361" s="257">
        <f t="shared" si="455"/>
        <v>0</v>
      </c>
      <c r="O1361" s="258"/>
      <c r="P1361" s="270"/>
      <c r="Q1361" s="169"/>
      <c r="R1361" s="63"/>
      <c r="S1361" s="61"/>
    </row>
    <row r="1362" spans="1:19" s="60" customFormat="1" ht="60" x14ac:dyDescent="0.2">
      <c r="A1362" s="61"/>
      <c r="B1362" s="181"/>
      <c r="C1362" s="180" t="s">
        <v>1766</v>
      </c>
      <c r="D1362" s="214" t="s">
        <v>1182</v>
      </c>
      <c r="E1362" s="215">
        <v>90204</v>
      </c>
      <c r="F1362" s="226" t="s">
        <v>1143</v>
      </c>
      <c r="G1362" s="217" t="s">
        <v>2083</v>
      </c>
      <c r="H1362" s="270">
        <v>6</v>
      </c>
      <c r="I1362" s="270"/>
      <c r="J1362" s="270"/>
      <c r="K1362" s="257">
        <f t="shared" si="452"/>
        <v>0</v>
      </c>
      <c r="L1362" s="257">
        <f t="shared" si="453"/>
        <v>0</v>
      </c>
      <c r="M1362" s="257">
        <f t="shared" si="454"/>
        <v>0</v>
      </c>
      <c r="N1362" s="257">
        <f t="shared" si="455"/>
        <v>0</v>
      </c>
      <c r="O1362" s="258"/>
      <c r="P1362" s="270"/>
      <c r="Q1362" s="169"/>
      <c r="R1362" s="63"/>
      <c r="S1362" s="61"/>
    </row>
    <row r="1363" spans="1:19" s="60" customFormat="1" ht="60" x14ac:dyDescent="0.2">
      <c r="A1363" s="61"/>
      <c r="B1363" s="181"/>
      <c r="C1363" s="180" t="s">
        <v>1766</v>
      </c>
      <c r="D1363" s="214" t="s">
        <v>1543</v>
      </c>
      <c r="E1363" s="215">
        <v>90205</v>
      </c>
      <c r="F1363" s="226" t="s">
        <v>1563</v>
      </c>
      <c r="G1363" s="217" t="s">
        <v>2083</v>
      </c>
      <c r="H1363" s="270">
        <v>77</v>
      </c>
      <c r="I1363" s="270"/>
      <c r="J1363" s="270"/>
      <c r="K1363" s="257">
        <f t="shared" si="452"/>
        <v>0</v>
      </c>
      <c r="L1363" s="257">
        <f t="shared" si="453"/>
        <v>0</v>
      </c>
      <c r="M1363" s="257">
        <f t="shared" si="454"/>
        <v>0</v>
      </c>
      <c r="N1363" s="257">
        <f t="shared" si="455"/>
        <v>0</v>
      </c>
      <c r="O1363" s="258"/>
      <c r="P1363" s="270"/>
      <c r="Q1363" s="169"/>
      <c r="R1363" s="63"/>
      <c r="S1363" s="61"/>
    </row>
    <row r="1364" spans="1:19" s="60" customFormat="1" ht="60" x14ac:dyDescent="0.2">
      <c r="B1364" s="181"/>
      <c r="C1364" s="180" t="s">
        <v>1766</v>
      </c>
      <c r="D1364" s="214" t="s">
        <v>1544</v>
      </c>
      <c r="E1364" s="215">
        <v>90206</v>
      </c>
      <c r="F1364" s="226" t="s">
        <v>1564</v>
      </c>
      <c r="G1364" s="217" t="s">
        <v>2083</v>
      </c>
      <c r="H1364" s="270">
        <v>3</v>
      </c>
      <c r="I1364" s="270"/>
      <c r="J1364" s="270"/>
      <c r="K1364" s="257">
        <f t="shared" si="452"/>
        <v>0</v>
      </c>
      <c r="L1364" s="257">
        <f t="shared" si="453"/>
        <v>0</v>
      </c>
      <c r="M1364" s="257">
        <f t="shared" si="454"/>
        <v>0</v>
      </c>
      <c r="N1364" s="257">
        <f t="shared" si="455"/>
        <v>0</v>
      </c>
      <c r="O1364" s="258"/>
      <c r="P1364" s="270"/>
      <c r="Q1364" s="169"/>
      <c r="R1364" s="63"/>
      <c r="S1364" s="61"/>
    </row>
    <row r="1365" spans="1:19" s="60" customFormat="1" ht="60" x14ac:dyDescent="0.2">
      <c r="B1365" s="181"/>
      <c r="C1365" s="180" t="s">
        <v>1766</v>
      </c>
      <c r="D1365" s="214" t="s">
        <v>1545</v>
      </c>
      <c r="E1365" s="215">
        <v>90207</v>
      </c>
      <c r="F1365" s="226" t="s">
        <v>1565</v>
      </c>
      <c r="G1365" s="217" t="s">
        <v>2083</v>
      </c>
      <c r="H1365" s="270">
        <v>15</v>
      </c>
      <c r="I1365" s="270"/>
      <c r="J1365" s="270"/>
      <c r="K1365" s="257">
        <f t="shared" si="452"/>
        <v>0</v>
      </c>
      <c r="L1365" s="257">
        <f t="shared" si="453"/>
        <v>0</v>
      </c>
      <c r="M1365" s="257">
        <f t="shared" si="454"/>
        <v>0</v>
      </c>
      <c r="N1365" s="257">
        <f t="shared" si="455"/>
        <v>0</v>
      </c>
      <c r="O1365" s="258"/>
      <c r="P1365" s="270"/>
      <c r="Q1365" s="169"/>
      <c r="R1365" s="63"/>
      <c r="S1365" s="61"/>
    </row>
    <row r="1366" spans="1:19" s="60" customFormat="1" ht="60" x14ac:dyDescent="0.2">
      <c r="B1366" s="181"/>
      <c r="C1366" s="180" t="s">
        <v>1766</v>
      </c>
      <c r="D1366" s="214" t="s">
        <v>1546</v>
      </c>
      <c r="E1366" s="215">
        <v>90208</v>
      </c>
      <c r="F1366" s="226" t="s">
        <v>1144</v>
      </c>
      <c r="G1366" s="217" t="s">
        <v>2083</v>
      </c>
      <c r="H1366" s="270">
        <v>3</v>
      </c>
      <c r="I1366" s="270"/>
      <c r="J1366" s="270"/>
      <c r="K1366" s="257">
        <f t="shared" si="452"/>
        <v>0</v>
      </c>
      <c r="L1366" s="257">
        <f t="shared" si="453"/>
        <v>0</v>
      </c>
      <c r="M1366" s="257">
        <f t="shared" si="454"/>
        <v>0</v>
      </c>
      <c r="N1366" s="257">
        <f t="shared" si="455"/>
        <v>0</v>
      </c>
      <c r="O1366" s="258"/>
      <c r="P1366" s="270"/>
      <c r="Q1366" s="169"/>
      <c r="R1366" s="63"/>
      <c r="S1366" s="61"/>
    </row>
    <row r="1367" spans="1:19" s="60" customFormat="1" ht="60" x14ac:dyDescent="0.2">
      <c r="B1367" s="181"/>
      <c r="C1367" s="180" t="s">
        <v>1766</v>
      </c>
      <c r="D1367" s="214" t="s">
        <v>1547</v>
      </c>
      <c r="E1367" s="215">
        <v>90209</v>
      </c>
      <c r="F1367" s="226" t="s">
        <v>1566</v>
      </c>
      <c r="G1367" s="217" t="s">
        <v>2083</v>
      </c>
      <c r="H1367" s="270">
        <v>4</v>
      </c>
      <c r="I1367" s="270"/>
      <c r="J1367" s="270"/>
      <c r="K1367" s="257">
        <f t="shared" si="452"/>
        <v>0</v>
      </c>
      <c r="L1367" s="257">
        <f t="shared" si="453"/>
        <v>0</v>
      </c>
      <c r="M1367" s="257">
        <f t="shared" si="454"/>
        <v>0</v>
      </c>
      <c r="N1367" s="257">
        <f t="shared" si="455"/>
        <v>0</v>
      </c>
      <c r="O1367" s="258"/>
      <c r="P1367" s="270"/>
      <c r="Q1367" s="169"/>
      <c r="R1367" s="63"/>
      <c r="S1367" s="61"/>
    </row>
    <row r="1368" spans="1:19" s="60" customFormat="1" ht="60" x14ac:dyDescent="0.2">
      <c r="B1368" s="181"/>
      <c r="C1368" s="180" t="s">
        <v>1766</v>
      </c>
      <c r="D1368" s="214" t="s">
        <v>1548</v>
      </c>
      <c r="E1368" s="215">
        <v>90210</v>
      </c>
      <c r="F1368" s="226" t="s">
        <v>1567</v>
      </c>
      <c r="G1368" s="217" t="s">
        <v>2083</v>
      </c>
      <c r="H1368" s="270">
        <v>3</v>
      </c>
      <c r="I1368" s="270"/>
      <c r="J1368" s="270"/>
      <c r="K1368" s="257">
        <f t="shared" si="452"/>
        <v>0</v>
      </c>
      <c r="L1368" s="257">
        <f t="shared" si="453"/>
        <v>0</v>
      </c>
      <c r="M1368" s="257">
        <f t="shared" si="454"/>
        <v>0</v>
      </c>
      <c r="N1368" s="257">
        <f t="shared" si="455"/>
        <v>0</v>
      </c>
      <c r="O1368" s="258"/>
      <c r="P1368" s="270"/>
      <c r="Q1368" s="169"/>
      <c r="R1368" s="63"/>
      <c r="S1368" s="61"/>
    </row>
    <row r="1369" spans="1:19" s="60" customFormat="1" ht="60" x14ac:dyDescent="0.2">
      <c r="A1369" s="61"/>
      <c r="B1369" s="181"/>
      <c r="C1369" s="180" t="s">
        <v>1766</v>
      </c>
      <c r="D1369" s="214" t="s">
        <v>1549</v>
      </c>
      <c r="E1369" s="215">
        <v>90223</v>
      </c>
      <c r="F1369" s="226" t="s">
        <v>1725</v>
      </c>
      <c r="G1369" s="217" t="s">
        <v>2258</v>
      </c>
      <c r="H1369" s="270">
        <v>1412</v>
      </c>
      <c r="I1369" s="270"/>
      <c r="J1369" s="270"/>
      <c r="K1369" s="257">
        <f t="shared" si="452"/>
        <v>0</v>
      </c>
      <c r="L1369" s="257">
        <f t="shared" si="453"/>
        <v>0</v>
      </c>
      <c r="M1369" s="257">
        <f t="shared" si="454"/>
        <v>0</v>
      </c>
      <c r="N1369" s="257">
        <f t="shared" si="455"/>
        <v>0</v>
      </c>
      <c r="O1369" s="258"/>
      <c r="P1369" s="270"/>
      <c r="Q1369" s="169"/>
      <c r="R1369" s="63"/>
      <c r="S1369" s="61"/>
    </row>
    <row r="1370" spans="1:19" s="60" customFormat="1" ht="60" x14ac:dyDescent="0.2">
      <c r="B1370" s="181"/>
      <c r="C1370" s="180" t="s">
        <v>1766</v>
      </c>
      <c r="D1370" s="214" t="s">
        <v>1550</v>
      </c>
      <c r="E1370" s="215">
        <v>90224</v>
      </c>
      <c r="F1370" s="226" t="s">
        <v>1568</v>
      </c>
      <c r="G1370" s="217" t="s">
        <v>2258</v>
      </c>
      <c r="H1370" s="270">
        <v>15</v>
      </c>
      <c r="I1370" s="270"/>
      <c r="J1370" s="270"/>
      <c r="K1370" s="257">
        <f t="shared" si="452"/>
        <v>0</v>
      </c>
      <c r="L1370" s="257">
        <f t="shared" si="453"/>
        <v>0</v>
      </c>
      <c r="M1370" s="257">
        <f t="shared" si="454"/>
        <v>0</v>
      </c>
      <c r="N1370" s="257">
        <f t="shared" si="455"/>
        <v>0</v>
      </c>
      <c r="O1370" s="258"/>
      <c r="P1370" s="270"/>
      <c r="Q1370" s="169"/>
      <c r="R1370" s="63"/>
      <c r="S1370" s="61"/>
    </row>
    <row r="1371" spans="1:19" s="60" customFormat="1" ht="36" x14ac:dyDescent="0.2">
      <c r="A1371" s="61"/>
      <c r="B1371" s="181"/>
      <c r="C1371" s="180" t="s">
        <v>1766</v>
      </c>
      <c r="D1371" s="214" t="s">
        <v>1551</v>
      </c>
      <c r="E1371" s="215">
        <v>90235</v>
      </c>
      <c r="F1371" s="226" t="s">
        <v>1744</v>
      </c>
      <c r="G1371" s="217" t="s">
        <v>2258</v>
      </c>
      <c r="H1371" s="270">
        <v>144</v>
      </c>
      <c r="I1371" s="270"/>
      <c r="J1371" s="270"/>
      <c r="K1371" s="257">
        <f t="shared" si="452"/>
        <v>0</v>
      </c>
      <c r="L1371" s="257">
        <f t="shared" si="453"/>
        <v>0</v>
      </c>
      <c r="M1371" s="257">
        <f t="shared" si="454"/>
        <v>0</v>
      </c>
      <c r="N1371" s="257">
        <f t="shared" si="455"/>
        <v>0</v>
      </c>
      <c r="O1371" s="258"/>
      <c r="P1371" s="270"/>
      <c r="Q1371" s="169"/>
      <c r="R1371" s="63"/>
      <c r="S1371" s="61"/>
    </row>
    <row r="1372" spans="1:19" s="60" customFormat="1" ht="36" x14ac:dyDescent="0.2">
      <c r="A1372" s="61"/>
      <c r="B1372" s="181"/>
      <c r="C1372" s="180" t="s">
        <v>1766</v>
      </c>
      <c r="D1372" s="214" t="s">
        <v>1552</v>
      </c>
      <c r="E1372" s="215">
        <v>90237</v>
      </c>
      <c r="F1372" s="226" t="s">
        <v>1906</v>
      </c>
      <c r="G1372" s="217" t="s">
        <v>2258</v>
      </c>
      <c r="H1372" s="270">
        <v>861</v>
      </c>
      <c r="I1372" s="270"/>
      <c r="J1372" s="270"/>
      <c r="K1372" s="257">
        <f t="shared" si="452"/>
        <v>0</v>
      </c>
      <c r="L1372" s="257">
        <f t="shared" si="453"/>
        <v>0</v>
      </c>
      <c r="M1372" s="257">
        <f t="shared" si="454"/>
        <v>0</v>
      </c>
      <c r="N1372" s="257">
        <f t="shared" si="455"/>
        <v>0</v>
      </c>
      <c r="O1372" s="258"/>
      <c r="P1372" s="270"/>
      <c r="Q1372" s="169"/>
      <c r="R1372" s="63"/>
      <c r="S1372" s="61"/>
    </row>
    <row r="1373" spans="1:19" s="60" customFormat="1" ht="36" x14ac:dyDescent="0.2">
      <c r="A1373" s="61"/>
      <c r="B1373" s="181"/>
      <c r="C1373" s="180" t="s">
        <v>1766</v>
      </c>
      <c r="D1373" s="214" t="s">
        <v>1553</v>
      </c>
      <c r="E1373" s="215">
        <v>90240</v>
      </c>
      <c r="F1373" s="226" t="s">
        <v>1907</v>
      </c>
      <c r="G1373" s="217" t="s">
        <v>2258</v>
      </c>
      <c r="H1373" s="270">
        <v>22</v>
      </c>
      <c r="I1373" s="270"/>
      <c r="J1373" s="270"/>
      <c r="K1373" s="257">
        <f t="shared" si="452"/>
        <v>0</v>
      </c>
      <c r="L1373" s="257">
        <f t="shared" si="453"/>
        <v>0</v>
      </c>
      <c r="M1373" s="257">
        <f t="shared" si="454"/>
        <v>0</v>
      </c>
      <c r="N1373" s="257">
        <f t="shared" si="455"/>
        <v>0</v>
      </c>
      <c r="O1373" s="258"/>
      <c r="P1373" s="270"/>
      <c r="Q1373" s="169"/>
      <c r="R1373" s="63"/>
      <c r="S1373" s="61"/>
    </row>
    <row r="1374" spans="1:19" s="60" customFormat="1" ht="36" x14ac:dyDescent="0.2">
      <c r="A1374" s="61"/>
      <c r="B1374" s="181"/>
      <c r="C1374" s="180" t="s">
        <v>1766</v>
      </c>
      <c r="D1374" s="214" t="s">
        <v>1183</v>
      </c>
      <c r="E1374" s="215">
        <v>90236</v>
      </c>
      <c r="F1374" s="226" t="s">
        <v>1145</v>
      </c>
      <c r="G1374" s="217" t="s">
        <v>2258</v>
      </c>
      <c r="H1374" s="270">
        <v>385</v>
      </c>
      <c r="I1374" s="270"/>
      <c r="J1374" s="270"/>
      <c r="K1374" s="257">
        <f t="shared" si="452"/>
        <v>0</v>
      </c>
      <c r="L1374" s="257">
        <f t="shared" si="453"/>
        <v>0</v>
      </c>
      <c r="M1374" s="257">
        <f t="shared" si="454"/>
        <v>0</v>
      </c>
      <c r="N1374" s="257">
        <f t="shared" si="455"/>
        <v>0</v>
      </c>
      <c r="O1374" s="258"/>
      <c r="P1374" s="270"/>
      <c r="Q1374" s="169"/>
      <c r="R1374" s="63"/>
      <c r="S1374" s="61"/>
    </row>
    <row r="1375" spans="1:19" s="60" customFormat="1" ht="36" x14ac:dyDescent="0.2">
      <c r="B1375" s="181"/>
      <c r="C1375" s="180" t="s">
        <v>1766</v>
      </c>
      <c r="D1375" s="214" t="s">
        <v>1554</v>
      </c>
      <c r="E1375" s="215">
        <v>90238</v>
      </c>
      <c r="F1375" s="226" t="s">
        <v>1569</v>
      </c>
      <c r="G1375" s="217" t="s">
        <v>2258</v>
      </c>
      <c r="H1375" s="270">
        <v>15</v>
      </c>
      <c r="I1375" s="270"/>
      <c r="J1375" s="270"/>
      <c r="K1375" s="257">
        <f t="shared" si="452"/>
        <v>0</v>
      </c>
      <c r="L1375" s="257">
        <f t="shared" si="453"/>
        <v>0</v>
      </c>
      <c r="M1375" s="257">
        <f t="shared" si="454"/>
        <v>0</v>
      </c>
      <c r="N1375" s="257">
        <f t="shared" si="455"/>
        <v>0</v>
      </c>
      <c r="O1375" s="258"/>
      <c r="P1375" s="270"/>
      <c r="Q1375" s="169"/>
      <c r="R1375" s="63"/>
      <c r="S1375" s="61"/>
    </row>
    <row r="1376" spans="1:19" s="60" customFormat="1" ht="12" x14ac:dyDescent="0.2">
      <c r="B1376" s="181"/>
      <c r="C1376" s="180"/>
      <c r="D1376" s="214" t="s">
        <v>1555</v>
      </c>
      <c r="E1376" s="215"/>
      <c r="F1376" s="256" t="s">
        <v>1908</v>
      </c>
      <c r="G1376" s="217"/>
      <c r="H1376" s="270"/>
      <c r="I1376" s="257"/>
      <c r="J1376" s="257"/>
      <c r="K1376" s="257"/>
      <c r="L1376" s="257"/>
      <c r="M1376" s="257"/>
      <c r="N1376" s="257"/>
      <c r="O1376" s="258"/>
      <c r="P1376" s="258"/>
      <c r="Q1376" s="169"/>
      <c r="R1376" s="63"/>
      <c r="S1376" s="61"/>
    </row>
    <row r="1377" spans="1:19" s="60" customFormat="1" ht="36" x14ac:dyDescent="0.2">
      <c r="A1377" s="61"/>
      <c r="B1377" s="181"/>
      <c r="C1377" s="180" t="s">
        <v>1766</v>
      </c>
      <c r="D1377" s="214" t="s">
        <v>1556</v>
      </c>
      <c r="E1377" s="215">
        <v>90650</v>
      </c>
      <c r="F1377" s="226" t="s">
        <v>1570</v>
      </c>
      <c r="G1377" s="217" t="s">
        <v>2083</v>
      </c>
      <c r="H1377" s="270">
        <v>4</v>
      </c>
      <c r="I1377" s="270"/>
      <c r="J1377" s="270"/>
      <c r="K1377" s="257">
        <f>IF(H1377="","",I1377+J1377)</f>
        <v>0</v>
      </c>
      <c r="L1377" s="257">
        <f>IF(H1377="","",H1377*I1377)</f>
        <v>0</v>
      </c>
      <c r="M1377" s="257">
        <f>IF(H1377="","",H1377*J1377)</f>
        <v>0</v>
      </c>
      <c r="N1377" s="257">
        <f>IF(H1377="","",H1377*K1377)</f>
        <v>0</v>
      </c>
      <c r="O1377" s="258"/>
      <c r="P1377" s="270"/>
      <c r="Q1377" s="169"/>
      <c r="R1377" s="63"/>
      <c r="S1377" s="61"/>
    </row>
    <row r="1378" spans="1:19" s="60" customFormat="1" ht="36" x14ac:dyDescent="0.2">
      <c r="B1378" s="181"/>
      <c r="C1378" s="180" t="s">
        <v>1766</v>
      </c>
      <c r="D1378" s="214" t="s">
        <v>1599</v>
      </c>
      <c r="E1378" s="215">
        <v>90651</v>
      </c>
      <c r="F1378" s="226" t="s">
        <v>1571</v>
      </c>
      <c r="G1378" s="217" t="s">
        <v>2083</v>
      </c>
      <c r="H1378" s="270">
        <v>3</v>
      </c>
      <c r="I1378" s="270"/>
      <c r="J1378" s="270"/>
      <c r="K1378" s="257">
        <f>IF(H1378="","",I1378+J1378)</f>
        <v>0</v>
      </c>
      <c r="L1378" s="257">
        <f>IF(H1378="","",H1378*I1378)</f>
        <v>0</v>
      </c>
      <c r="M1378" s="257">
        <f>IF(H1378="","",H1378*J1378)</f>
        <v>0</v>
      </c>
      <c r="N1378" s="257">
        <f>IF(H1378="","",H1378*K1378)</f>
        <v>0</v>
      </c>
      <c r="O1378" s="258"/>
      <c r="P1378" s="270"/>
      <c r="Q1378" s="169"/>
      <c r="R1378" s="63"/>
      <c r="S1378" s="61"/>
    </row>
    <row r="1379" spans="1:19" s="60" customFormat="1" ht="36" x14ac:dyDescent="0.2">
      <c r="B1379" s="181"/>
      <c r="C1379" s="180" t="s">
        <v>1766</v>
      </c>
      <c r="D1379" s="214" t="s">
        <v>1600</v>
      </c>
      <c r="E1379" s="215">
        <v>90652</v>
      </c>
      <c r="F1379" s="226" t="s">
        <v>1572</v>
      </c>
      <c r="G1379" s="217" t="s">
        <v>2083</v>
      </c>
      <c r="H1379" s="270">
        <v>1</v>
      </c>
      <c r="I1379" s="270"/>
      <c r="J1379" s="270"/>
      <c r="K1379" s="257">
        <f>IF(H1379="","",I1379+J1379)</f>
        <v>0</v>
      </c>
      <c r="L1379" s="257">
        <f>IF(H1379="","",H1379*I1379)</f>
        <v>0</v>
      </c>
      <c r="M1379" s="257">
        <f>IF(H1379="","",H1379*J1379)</f>
        <v>0</v>
      </c>
      <c r="N1379" s="257">
        <f>IF(H1379="","",H1379*K1379)</f>
        <v>0</v>
      </c>
      <c r="O1379" s="258"/>
      <c r="P1379" s="270"/>
      <c r="Q1379" s="169"/>
      <c r="R1379" s="63"/>
      <c r="S1379" s="61"/>
    </row>
    <row r="1380" spans="1:19" s="60" customFormat="1" ht="36" x14ac:dyDescent="0.2">
      <c r="B1380" s="181"/>
      <c r="C1380" s="180" t="s">
        <v>1766</v>
      </c>
      <c r="D1380" s="214" t="s">
        <v>1601</v>
      </c>
      <c r="E1380" s="215">
        <v>90653</v>
      </c>
      <c r="F1380" s="226" t="s">
        <v>1146</v>
      </c>
      <c r="G1380" s="217" t="s">
        <v>2083</v>
      </c>
      <c r="H1380" s="270">
        <v>24</v>
      </c>
      <c r="I1380" s="270"/>
      <c r="J1380" s="270"/>
      <c r="K1380" s="257">
        <f>IF(H1380="","",I1380+J1380)</f>
        <v>0</v>
      </c>
      <c r="L1380" s="257">
        <f>IF(H1380="","",H1380*I1380)</f>
        <v>0</v>
      </c>
      <c r="M1380" s="257">
        <f>IF(H1380="","",H1380*J1380)</f>
        <v>0</v>
      </c>
      <c r="N1380" s="257">
        <f>IF(H1380="","",H1380*K1380)</f>
        <v>0</v>
      </c>
      <c r="O1380" s="258"/>
      <c r="P1380" s="270"/>
      <c r="Q1380" s="169"/>
      <c r="R1380" s="63"/>
      <c r="S1380" s="61"/>
    </row>
    <row r="1381" spans="1:19" s="60" customFormat="1" ht="60" x14ac:dyDescent="0.2">
      <c r="B1381" s="181"/>
      <c r="C1381" s="180" t="s">
        <v>1766</v>
      </c>
      <c r="D1381" s="214" t="s">
        <v>1602</v>
      </c>
      <c r="E1381" s="215">
        <v>90654</v>
      </c>
      <c r="F1381" s="226" t="s">
        <v>1568</v>
      </c>
      <c r="G1381" s="217" t="s">
        <v>2258</v>
      </c>
      <c r="H1381" s="270">
        <v>20</v>
      </c>
      <c r="I1381" s="270"/>
      <c r="J1381" s="270"/>
      <c r="K1381" s="257">
        <f>IF(H1381="","",I1381+J1381)</f>
        <v>0</v>
      </c>
      <c r="L1381" s="257">
        <f>IF(H1381="","",H1381*I1381)</f>
        <v>0</v>
      </c>
      <c r="M1381" s="257">
        <f>IF(H1381="","",H1381*J1381)</f>
        <v>0</v>
      </c>
      <c r="N1381" s="257">
        <f>IF(H1381="","",H1381*K1381)</f>
        <v>0</v>
      </c>
      <c r="O1381" s="258"/>
      <c r="P1381" s="270"/>
      <c r="Q1381" s="169"/>
      <c r="R1381" s="63"/>
      <c r="S1381" s="61"/>
    </row>
    <row r="1382" spans="1:19" s="60" customFormat="1" ht="12" x14ac:dyDescent="0.2">
      <c r="B1382" s="181"/>
      <c r="C1382" s="180"/>
      <c r="D1382" s="214" t="s">
        <v>1603</v>
      </c>
      <c r="E1382" s="215"/>
      <c r="F1382" s="259" t="s">
        <v>1573</v>
      </c>
      <c r="G1382" s="217"/>
      <c r="H1382" s="270"/>
      <c r="I1382" s="257"/>
      <c r="J1382" s="257"/>
      <c r="K1382" s="257"/>
      <c r="L1382" s="257"/>
      <c r="M1382" s="257"/>
      <c r="N1382" s="257"/>
      <c r="O1382" s="258"/>
      <c r="P1382" s="258"/>
      <c r="Q1382" s="169"/>
      <c r="R1382" s="63"/>
      <c r="S1382" s="61"/>
    </row>
    <row r="1383" spans="1:19" s="60" customFormat="1" ht="96" x14ac:dyDescent="0.2">
      <c r="B1383" s="181"/>
      <c r="C1383" s="180" t="s">
        <v>1766</v>
      </c>
      <c r="D1383" s="214" t="s">
        <v>1184</v>
      </c>
      <c r="E1383" s="215">
        <v>90655</v>
      </c>
      <c r="F1383" s="226" t="s">
        <v>1574</v>
      </c>
      <c r="G1383" s="217" t="s">
        <v>2083</v>
      </c>
      <c r="H1383" s="270">
        <v>1</v>
      </c>
      <c r="I1383" s="270"/>
      <c r="J1383" s="270"/>
      <c r="K1383" s="257">
        <f>IF(H1383="","",I1383+J1383)</f>
        <v>0</v>
      </c>
      <c r="L1383" s="257">
        <f>IF(H1383="","",H1383*I1383)</f>
        <v>0</v>
      </c>
      <c r="M1383" s="257">
        <f>IF(H1383="","",H1383*J1383)</f>
        <v>0</v>
      </c>
      <c r="N1383" s="257">
        <f>IF(H1383="","",H1383*K1383)</f>
        <v>0</v>
      </c>
      <c r="O1383" s="258"/>
      <c r="P1383" s="270"/>
      <c r="Q1383" s="169"/>
      <c r="R1383" s="63"/>
      <c r="S1383" s="61"/>
    </row>
    <row r="1384" spans="1:19" s="60" customFormat="1" ht="96" x14ac:dyDescent="0.2">
      <c r="B1384" s="181"/>
      <c r="C1384" s="180" t="s">
        <v>1766</v>
      </c>
      <c r="D1384" s="214" t="s">
        <v>1604</v>
      </c>
      <c r="E1384" s="215">
        <v>90656</v>
      </c>
      <c r="F1384" s="226" t="s">
        <v>1575</v>
      </c>
      <c r="G1384" s="217" t="s">
        <v>2083</v>
      </c>
      <c r="H1384" s="270">
        <v>3</v>
      </c>
      <c r="I1384" s="270"/>
      <c r="J1384" s="270"/>
      <c r="K1384" s="257">
        <f>IF(H1384="","",I1384+J1384)</f>
        <v>0</v>
      </c>
      <c r="L1384" s="257">
        <f>IF(H1384="","",H1384*I1384)</f>
        <v>0</v>
      </c>
      <c r="M1384" s="257">
        <f>IF(H1384="","",H1384*J1384)</f>
        <v>0</v>
      </c>
      <c r="N1384" s="257">
        <f>IF(H1384="","",H1384*K1384)</f>
        <v>0</v>
      </c>
      <c r="O1384" s="258"/>
      <c r="P1384" s="270"/>
      <c r="Q1384" s="169"/>
      <c r="R1384" s="63"/>
      <c r="S1384" s="61"/>
    </row>
    <row r="1385" spans="1:19" s="60" customFormat="1" ht="12" x14ac:dyDescent="0.2">
      <c r="B1385" s="181"/>
      <c r="C1385" s="180"/>
      <c r="D1385" s="214" t="s">
        <v>1605</v>
      </c>
      <c r="E1385" s="215"/>
      <c r="F1385" s="259" t="s">
        <v>1576</v>
      </c>
      <c r="G1385" s="217"/>
      <c r="H1385" s="270"/>
      <c r="I1385" s="257"/>
      <c r="J1385" s="257"/>
      <c r="K1385" s="257"/>
      <c r="L1385" s="257"/>
      <c r="M1385" s="257"/>
      <c r="N1385" s="257"/>
      <c r="O1385" s="258"/>
      <c r="P1385" s="258"/>
      <c r="Q1385" s="169"/>
      <c r="R1385" s="63"/>
      <c r="S1385" s="61"/>
    </row>
    <row r="1386" spans="1:19" s="60" customFormat="1" ht="24" x14ac:dyDescent="0.2">
      <c r="B1386" s="181"/>
      <c r="C1386" s="180" t="s">
        <v>1766</v>
      </c>
      <c r="D1386" s="214" t="s">
        <v>1606</v>
      </c>
      <c r="E1386" s="215">
        <v>90657</v>
      </c>
      <c r="F1386" s="226" t="s">
        <v>1577</v>
      </c>
      <c r="G1386" s="217" t="s">
        <v>2083</v>
      </c>
      <c r="H1386" s="270">
        <v>2</v>
      </c>
      <c r="I1386" s="270"/>
      <c r="J1386" s="270"/>
      <c r="K1386" s="257">
        <f t="shared" ref="K1386:K1394" si="456">IF(H1386="","",I1386+J1386)</f>
        <v>0</v>
      </c>
      <c r="L1386" s="257">
        <f t="shared" ref="L1386:L1394" si="457">IF(H1386="","",H1386*I1386)</f>
        <v>0</v>
      </c>
      <c r="M1386" s="257">
        <f t="shared" ref="M1386:M1394" si="458">IF(H1386="","",H1386*J1386)</f>
        <v>0</v>
      </c>
      <c r="N1386" s="257">
        <f t="shared" ref="N1386:N1394" si="459">IF(H1386="","",H1386*K1386)</f>
        <v>0</v>
      </c>
      <c r="O1386" s="258"/>
      <c r="P1386" s="270"/>
      <c r="Q1386" s="169"/>
      <c r="R1386" s="63"/>
      <c r="S1386" s="61"/>
    </row>
    <row r="1387" spans="1:19" s="60" customFormat="1" ht="24" x14ac:dyDescent="0.2">
      <c r="B1387" s="181"/>
      <c r="C1387" s="180" t="s">
        <v>1766</v>
      </c>
      <c r="D1387" s="214" t="s">
        <v>1607</v>
      </c>
      <c r="E1387" s="215">
        <v>90658</v>
      </c>
      <c r="F1387" s="226" t="s">
        <v>1578</v>
      </c>
      <c r="G1387" s="217" t="s">
        <v>2083</v>
      </c>
      <c r="H1387" s="270">
        <v>6</v>
      </c>
      <c r="I1387" s="270"/>
      <c r="J1387" s="270"/>
      <c r="K1387" s="257">
        <f t="shared" si="456"/>
        <v>0</v>
      </c>
      <c r="L1387" s="257">
        <f t="shared" si="457"/>
        <v>0</v>
      </c>
      <c r="M1387" s="257">
        <f t="shared" si="458"/>
        <v>0</v>
      </c>
      <c r="N1387" s="257">
        <f t="shared" si="459"/>
        <v>0</v>
      </c>
      <c r="O1387" s="258"/>
      <c r="P1387" s="270"/>
      <c r="Q1387" s="169"/>
      <c r="R1387" s="63"/>
      <c r="S1387" s="61"/>
    </row>
    <row r="1388" spans="1:19" s="60" customFormat="1" ht="24" x14ac:dyDescent="0.2">
      <c r="B1388" s="181"/>
      <c r="C1388" s="180" t="s">
        <v>1766</v>
      </c>
      <c r="D1388" s="214" t="s">
        <v>1608</v>
      </c>
      <c r="E1388" s="215">
        <v>90659</v>
      </c>
      <c r="F1388" s="226" t="s">
        <v>1579</v>
      </c>
      <c r="G1388" s="217" t="s">
        <v>2083</v>
      </c>
      <c r="H1388" s="270">
        <v>13</v>
      </c>
      <c r="I1388" s="270"/>
      <c r="J1388" s="270"/>
      <c r="K1388" s="257">
        <f t="shared" si="456"/>
        <v>0</v>
      </c>
      <c r="L1388" s="257">
        <f t="shared" si="457"/>
        <v>0</v>
      </c>
      <c r="M1388" s="257">
        <f t="shared" si="458"/>
        <v>0</v>
      </c>
      <c r="N1388" s="257">
        <f t="shared" si="459"/>
        <v>0</v>
      </c>
      <c r="O1388" s="258"/>
      <c r="P1388" s="270"/>
      <c r="Q1388" s="169"/>
      <c r="R1388" s="63"/>
      <c r="S1388" s="61"/>
    </row>
    <row r="1389" spans="1:19" s="60" customFormat="1" ht="24" x14ac:dyDescent="0.2">
      <c r="B1389" s="181"/>
      <c r="C1389" s="180" t="s">
        <v>1766</v>
      </c>
      <c r="D1389" s="214" t="s">
        <v>1609</v>
      </c>
      <c r="E1389" s="215">
        <v>90660</v>
      </c>
      <c r="F1389" s="226" t="s">
        <v>1580</v>
      </c>
      <c r="G1389" s="217" t="s">
        <v>2083</v>
      </c>
      <c r="H1389" s="270">
        <v>57</v>
      </c>
      <c r="I1389" s="270"/>
      <c r="J1389" s="270"/>
      <c r="K1389" s="257">
        <f t="shared" si="456"/>
        <v>0</v>
      </c>
      <c r="L1389" s="257">
        <f t="shared" si="457"/>
        <v>0</v>
      </c>
      <c r="M1389" s="257">
        <f t="shared" si="458"/>
        <v>0</v>
      </c>
      <c r="N1389" s="257">
        <f t="shared" si="459"/>
        <v>0</v>
      </c>
      <c r="O1389" s="258"/>
      <c r="P1389" s="270"/>
      <c r="Q1389" s="169"/>
      <c r="R1389" s="63"/>
      <c r="S1389" s="61"/>
    </row>
    <row r="1390" spans="1:19" s="60" customFormat="1" ht="24" x14ac:dyDescent="0.2">
      <c r="B1390" s="181"/>
      <c r="C1390" s="180" t="s">
        <v>1766</v>
      </c>
      <c r="D1390" s="214" t="s">
        <v>1610</v>
      </c>
      <c r="E1390" s="215">
        <v>90661</v>
      </c>
      <c r="F1390" s="226" t="s">
        <v>1581</v>
      </c>
      <c r="G1390" s="217" t="s">
        <v>2083</v>
      </c>
      <c r="H1390" s="270">
        <v>8</v>
      </c>
      <c r="I1390" s="270"/>
      <c r="J1390" s="270"/>
      <c r="K1390" s="257">
        <f t="shared" si="456"/>
        <v>0</v>
      </c>
      <c r="L1390" s="257">
        <f t="shared" si="457"/>
        <v>0</v>
      </c>
      <c r="M1390" s="257">
        <f t="shared" si="458"/>
        <v>0</v>
      </c>
      <c r="N1390" s="257">
        <f t="shared" si="459"/>
        <v>0</v>
      </c>
      <c r="O1390" s="258"/>
      <c r="P1390" s="270"/>
      <c r="Q1390" s="169"/>
      <c r="R1390" s="63"/>
      <c r="S1390" s="61"/>
    </row>
    <row r="1391" spans="1:19" s="60" customFormat="1" ht="24" x14ac:dyDescent="0.2">
      <c r="B1391" s="181"/>
      <c r="C1391" s="180" t="s">
        <v>1766</v>
      </c>
      <c r="D1391" s="214" t="s">
        <v>1611</v>
      </c>
      <c r="E1391" s="215">
        <v>90662</v>
      </c>
      <c r="F1391" s="226" t="s">
        <v>1582</v>
      </c>
      <c r="G1391" s="217" t="s">
        <v>2083</v>
      </c>
      <c r="H1391" s="270">
        <v>3</v>
      </c>
      <c r="I1391" s="270"/>
      <c r="J1391" s="270"/>
      <c r="K1391" s="257">
        <f t="shared" si="456"/>
        <v>0</v>
      </c>
      <c r="L1391" s="257">
        <f t="shared" si="457"/>
        <v>0</v>
      </c>
      <c r="M1391" s="257">
        <f t="shared" si="458"/>
        <v>0</v>
      </c>
      <c r="N1391" s="257">
        <f t="shared" si="459"/>
        <v>0</v>
      </c>
      <c r="O1391" s="258"/>
      <c r="P1391" s="270"/>
      <c r="Q1391" s="169"/>
      <c r="R1391" s="63"/>
      <c r="S1391" s="61"/>
    </row>
    <row r="1392" spans="1:19" s="60" customFormat="1" ht="24" x14ac:dyDescent="0.2">
      <c r="B1392" s="181"/>
      <c r="C1392" s="180" t="s">
        <v>1766</v>
      </c>
      <c r="D1392" s="214" t="s">
        <v>1612</v>
      </c>
      <c r="E1392" s="215">
        <v>90663</v>
      </c>
      <c r="F1392" s="226" t="s">
        <v>1583</v>
      </c>
      <c r="G1392" s="217" t="s">
        <v>2083</v>
      </c>
      <c r="H1392" s="270">
        <v>3</v>
      </c>
      <c r="I1392" s="270"/>
      <c r="J1392" s="270"/>
      <c r="K1392" s="257">
        <f t="shared" si="456"/>
        <v>0</v>
      </c>
      <c r="L1392" s="257">
        <f t="shared" si="457"/>
        <v>0</v>
      </c>
      <c r="M1392" s="257">
        <f t="shared" si="458"/>
        <v>0</v>
      </c>
      <c r="N1392" s="257">
        <f t="shared" si="459"/>
        <v>0</v>
      </c>
      <c r="O1392" s="258"/>
      <c r="P1392" s="270"/>
      <c r="Q1392" s="169"/>
      <c r="R1392" s="63"/>
      <c r="S1392" s="61"/>
    </row>
    <row r="1393" spans="1:49" s="60" customFormat="1" ht="24" x14ac:dyDescent="0.2">
      <c r="B1393" s="181"/>
      <c r="C1393" s="180" t="s">
        <v>1766</v>
      </c>
      <c r="D1393" s="214" t="s">
        <v>1613</v>
      </c>
      <c r="E1393" s="215">
        <v>90664</v>
      </c>
      <c r="F1393" s="226" t="s">
        <v>1584</v>
      </c>
      <c r="G1393" s="217" t="s">
        <v>2083</v>
      </c>
      <c r="H1393" s="270">
        <v>1</v>
      </c>
      <c r="I1393" s="270"/>
      <c r="J1393" s="270"/>
      <c r="K1393" s="257">
        <f t="shared" si="456"/>
        <v>0</v>
      </c>
      <c r="L1393" s="257">
        <f t="shared" si="457"/>
        <v>0</v>
      </c>
      <c r="M1393" s="257">
        <f t="shared" si="458"/>
        <v>0</v>
      </c>
      <c r="N1393" s="257">
        <f t="shared" si="459"/>
        <v>0</v>
      </c>
      <c r="O1393" s="258"/>
      <c r="P1393" s="270"/>
      <c r="Q1393" s="169"/>
      <c r="R1393" s="63"/>
      <c r="S1393" s="61"/>
    </row>
    <row r="1394" spans="1:49" s="60" customFormat="1" ht="24" x14ac:dyDescent="0.2">
      <c r="B1394" s="181"/>
      <c r="C1394" s="180" t="s">
        <v>1766</v>
      </c>
      <c r="D1394" s="214" t="s">
        <v>1614</v>
      </c>
      <c r="E1394" s="215">
        <v>90665</v>
      </c>
      <c r="F1394" s="226" t="s">
        <v>1585</v>
      </c>
      <c r="G1394" s="217" t="s">
        <v>2083</v>
      </c>
      <c r="H1394" s="270">
        <v>4</v>
      </c>
      <c r="I1394" s="270"/>
      <c r="J1394" s="270"/>
      <c r="K1394" s="257">
        <f t="shared" si="456"/>
        <v>0</v>
      </c>
      <c r="L1394" s="257">
        <f t="shared" si="457"/>
        <v>0</v>
      </c>
      <c r="M1394" s="257">
        <f t="shared" si="458"/>
        <v>0</v>
      </c>
      <c r="N1394" s="257">
        <f t="shared" si="459"/>
        <v>0</v>
      </c>
      <c r="O1394" s="258"/>
      <c r="P1394" s="270"/>
      <c r="Q1394" s="169"/>
      <c r="R1394" s="63"/>
      <c r="S1394" s="61"/>
    </row>
    <row r="1395" spans="1:49" s="60" customFormat="1" ht="12" x14ac:dyDescent="0.2">
      <c r="B1395" s="181"/>
      <c r="C1395" s="180"/>
      <c r="D1395" s="214" t="s">
        <v>1615</v>
      </c>
      <c r="E1395" s="215"/>
      <c r="F1395" s="259" t="s">
        <v>1586</v>
      </c>
      <c r="G1395" s="217"/>
      <c r="H1395" s="270"/>
      <c r="I1395" s="257"/>
      <c r="J1395" s="257"/>
      <c r="K1395" s="257"/>
      <c r="L1395" s="257"/>
      <c r="M1395" s="257"/>
      <c r="N1395" s="257"/>
      <c r="O1395" s="258"/>
      <c r="P1395" s="258"/>
      <c r="Q1395" s="169"/>
      <c r="R1395" s="63"/>
      <c r="S1395" s="61"/>
    </row>
    <row r="1396" spans="1:49" s="60" customFormat="1" ht="36" x14ac:dyDescent="0.2">
      <c r="B1396" s="181"/>
      <c r="C1396" s="180" t="s">
        <v>1766</v>
      </c>
      <c r="D1396" s="214" t="s">
        <v>1616</v>
      </c>
      <c r="E1396" s="215">
        <v>90666</v>
      </c>
      <c r="F1396" s="226" t="s">
        <v>1587</v>
      </c>
      <c r="G1396" s="217" t="s">
        <v>2258</v>
      </c>
      <c r="H1396" s="270">
        <v>95</v>
      </c>
      <c r="I1396" s="270"/>
      <c r="J1396" s="270"/>
      <c r="K1396" s="257">
        <f>IF(H1396="","",I1396+J1396)</f>
        <v>0</v>
      </c>
      <c r="L1396" s="257">
        <f>IF(H1396="","",H1396*I1396)</f>
        <v>0</v>
      </c>
      <c r="M1396" s="257">
        <f>IF(H1396="","",H1396*J1396)</f>
        <v>0</v>
      </c>
      <c r="N1396" s="257">
        <f>IF(H1396="","",H1396*K1396)</f>
        <v>0</v>
      </c>
      <c r="O1396" s="258"/>
      <c r="P1396" s="270"/>
      <c r="Q1396" s="169"/>
      <c r="R1396" s="63"/>
      <c r="S1396" s="61"/>
    </row>
    <row r="1397" spans="1:49" s="60" customFormat="1" ht="36" x14ac:dyDescent="0.2">
      <c r="B1397" s="181"/>
      <c r="C1397" s="180" t="s">
        <v>1766</v>
      </c>
      <c r="D1397" s="214" t="s">
        <v>1617</v>
      </c>
      <c r="E1397" s="215">
        <v>90667</v>
      </c>
      <c r="F1397" s="226" t="s">
        <v>1588</v>
      </c>
      <c r="G1397" s="217" t="s">
        <v>2258</v>
      </c>
      <c r="H1397" s="270">
        <v>140</v>
      </c>
      <c r="I1397" s="270"/>
      <c r="J1397" s="270"/>
      <c r="K1397" s="257">
        <f>IF(H1397="","",I1397+J1397)</f>
        <v>0</v>
      </c>
      <c r="L1397" s="257">
        <f>IF(H1397="","",H1397*I1397)</f>
        <v>0</v>
      </c>
      <c r="M1397" s="257">
        <f>IF(H1397="","",H1397*J1397)</f>
        <v>0</v>
      </c>
      <c r="N1397" s="257">
        <f>IF(H1397="","",H1397*K1397)</f>
        <v>0</v>
      </c>
      <c r="O1397" s="258"/>
      <c r="P1397" s="270"/>
      <c r="Q1397" s="169"/>
      <c r="R1397" s="63"/>
      <c r="S1397" s="61"/>
    </row>
    <row r="1398" spans="1:49" s="60" customFormat="1" ht="36" x14ac:dyDescent="0.2">
      <c r="B1398" s="181"/>
      <c r="C1398" s="180" t="s">
        <v>1766</v>
      </c>
      <c r="D1398" s="214" t="s">
        <v>1618</v>
      </c>
      <c r="E1398" s="215">
        <v>90668</v>
      </c>
      <c r="F1398" s="226" t="s">
        <v>1589</v>
      </c>
      <c r="G1398" s="217" t="s">
        <v>2258</v>
      </c>
      <c r="H1398" s="270">
        <v>295</v>
      </c>
      <c r="I1398" s="270"/>
      <c r="J1398" s="270"/>
      <c r="K1398" s="257">
        <f>IF(H1398="","",I1398+J1398)</f>
        <v>0</v>
      </c>
      <c r="L1398" s="257">
        <f>IF(H1398="","",H1398*I1398)</f>
        <v>0</v>
      </c>
      <c r="M1398" s="257">
        <f>IF(H1398="","",H1398*J1398)</f>
        <v>0</v>
      </c>
      <c r="N1398" s="257">
        <f>IF(H1398="","",H1398*K1398)</f>
        <v>0</v>
      </c>
      <c r="O1398" s="258"/>
      <c r="P1398" s="270"/>
      <c r="Q1398" s="169"/>
      <c r="R1398" s="63"/>
      <c r="S1398" s="61"/>
    </row>
    <row r="1399" spans="1:49" s="60" customFormat="1" ht="12" x14ac:dyDescent="0.2">
      <c r="B1399" s="181"/>
      <c r="C1399" s="180"/>
      <c r="D1399" s="214" t="s">
        <v>1619</v>
      </c>
      <c r="E1399" s="215"/>
      <c r="F1399" s="259" t="s">
        <v>1590</v>
      </c>
      <c r="G1399" s="217"/>
      <c r="H1399" s="270"/>
      <c r="I1399" s="257"/>
      <c r="J1399" s="257"/>
      <c r="K1399" s="257"/>
      <c r="L1399" s="257"/>
      <c r="M1399" s="257"/>
      <c r="N1399" s="257"/>
      <c r="O1399" s="258"/>
      <c r="P1399" s="258"/>
      <c r="Q1399" s="169"/>
      <c r="R1399" s="63"/>
      <c r="S1399" s="61"/>
    </row>
    <row r="1400" spans="1:49" s="60" customFormat="1" ht="60" x14ac:dyDescent="0.2">
      <c r="B1400" s="181"/>
      <c r="C1400" s="180" t="s">
        <v>1766</v>
      </c>
      <c r="D1400" s="214" t="s">
        <v>1620</v>
      </c>
      <c r="E1400" s="215">
        <v>90669</v>
      </c>
      <c r="F1400" s="226" t="s">
        <v>1591</v>
      </c>
      <c r="G1400" s="217" t="s">
        <v>2282</v>
      </c>
      <c r="H1400" s="270">
        <v>2160</v>
      </c>
      <c r="I1400" s="270"/>
      <c r="J1400" s="270"/>
      <c r="K1400" s="257">
        <f>IF(H1400="","",I1400+J1400)</f>
        <v>0</v>
      </c>
      <c r="L1400" s="257">
        <f>IF(H1400="","",H1400*I1400)</f>
        <v>0</v>
      </c>
      <c r="M1400" s="257">
        <f>IF(H1400="","",H1400*J1400)</f>
        <v>0</v>
      </c>
      <c r="N1400" s="257">
        <f>IF(H1400="","",H1400*K1400)</f>
        <v>0</v>
      </c>
      <c r="O1400" s="258"/>
      <c r="P1400" s="270"/>
      <c r="Q1400" s="169"/>
      <c r="R1400" s="63"/>
      <c r="S1400" s="61"/>
    </row>
    <row r="1401" spans="1:49" s="60" customFormat="1" ht="12" x14ac:dyDescent="0.2">
      <c r="B1401" s="181"/>
      <c r="C1401" s="180"/>
      <c r="D1401" s="214" t="s">
        <v>1621</v>
      </c>
      <c r="E1401" s="215"/>
      <c r="F1401" s="256" t="s">
        <v>1539</v>
      </c>
      <c r="G1401" s="217"/>
      <c r="H1401" s="257"/>
      <c r="I1401" s="257"/>
      <c r="J1401" s="257"/>
      <c r="K1401" s="257"/>
      <c r="L1401" s="257"/>
      <c r="M1401" s="257"/>
      <c r="N1401" s="257"/>
      <c r="O1401" s="258"/>
      <c r="P1401" s="258"/>
      <c r="Q1401" s="169"/>
      <c r="R1401" s="63"/>
      <c r="S1401" s="61"/>
    </row>
    <row r="1402" spans="1:49" s="60" customFormat="1" ht="36" x14ac:dyDescent="0.2">
      <c r="A1402" s="61"/>
      <c r="B1402" s="181"/>
      <c r="C1402" s="180" t="s">
        <v>1766</v>
      </c>
      <c r="D1402" s="214" t="s">
        <v>1622</v>
      </c>
      <c r="E1402" s="215">
        <v>90230</v>
      </c>
      <c r="F1402" s="226" t="s">
        <v>1741</v>
      </c>
      <c r="G1402" s="217" t="s">
        <v>2083</v>
      </c>
      <c r="H1402" s="270">
        <v>1</v>
      </c>
      <c r="I1402" s="270"/>
      <c r="J1402" s="270"/>
      <c r="K1402" s="257">
        <f>IF(H1402="","",I1402+J1402)</f>
        <v>0</v>
      </c>
      <c r="L1402" s="257">
        <f>IF(H1402="","",H1402*I1402)</f>
        <v>0</v>
      </c>
      <c r="M1402" s="257">
        <f>IF(H1402="","",H1402*J1402)</f>
        <v>0</v>
      </c>
      <c r="N1402" s="257">
        <f>IF(H1402="","",H1402*K1402)</f>
        <v>0</v>
      </c>
      <c r="O1402" s="258"/>
      <c r="P1402" s="270"/>
      <c r="Q1402" s="169"/>
      <c r="R1402" s="63"/>
      <c r="S1402" s="61"/>
    </row>
    <row r="1403" spans="1:49" s="60" customFormat="1" ht="36" x14ac:dyDescent="0.2">
      <c r="A1403" s="61"/>
      <c r="B1403" s="181"/>
      <c r="C1403" s="180" t="s">
        <v>1766</v>
      </c>
      <c r="D1403" s="214" t="s">
        <v>1623</v>
      </c>
      <c r="E1403" s="215">
        <v>90231</v>
      </c>
      <c r="F1403" s="226" t="s">
        <v>1742</v>
      </c>
      <c r="G1403" s="217" t="s">
        <v>2083</v>
      </c>
      <c r="H1403" s="270">
        <v>1</v>
      </c>
      <c r="I1403" s="270"/>
      <c r="J1403" s="270"/>
      <c r="K1403" s="257">
        <f>IF(H1403="","",I1403+J1403)</f>
        <v>0</v>
      </c>
      <c r="L1403" s="257">
        <f>IF(H1403="","",H1403*I1403)</f>
        <v>0</v>
      </c>
      <c r="M1403" s="257">
        <f>IF(H1403="","",H1403*J1403)</f>
        <v>0</v>
      </c>
      <c r="N1403" s="257">
        <f>IF(H1403="","",H1403*K1403)</f>
        <v>0</v>
      </c>
      <c r="O1403" s="258"/>
      <c r="P1403" s="270"/>
      <c r="Q1403" s="169"/>
      <c r="R1403" s="63"/>
      <c r="S1403" s="61"/>
    </row>
    <row r="1404" spans="1:49" s="60" customFormat="1" ht="36" x14ac:dyDescent="0.2">
      <c r="A1404" s="61"/>
      <c r="B1404" s="181"/>
      <c r="C1404" s="180" t="s">
        <v>1766</v>
      </c>
      <c r="D1404" s="214" t="s">
        <v>1624</v>
      </c>
      <c r="E1404" s="215">
        <v>90232</v>
      </c>
      <c r="F1404" s="226" t="s">
        <v>1147</v>
      </c>
      <c r="G1404" s="217" t="s">
        <v>2083</v>
      </c>
      <c r="H1404" s="270">
        <v>1</v>
      </c>
      <c r="I1404" s="270"/>
      <c r="J1404" s="270"/>
      <c r="K1404" s="257">
        <f>IF(H1404="","",I1404+J1404)</f>
        <v>0</v>
      </c>
      <c r="L1404" s="257">
        <f>IF(H1404="","",H1404*I1404)</f>
        <v>0</v>
      </c>
      <c r="M1404" s="257">
        <f>IF(H1404="","",H1404*J1404)</f>
        <v>0</v>
      </c>
      <c r="N1404" s="257">
        <f>IF(H1404="","",H1404*K1404)</f>
        <v>0</v>
      </c>
      <c r="O1404" s="258"/>
      <c r="P1404" s="270"/>
      <c r="Q1404" s="169"/>
      <c r="R1404" s="63"/>
      <c r="S1404" s="61"/>
    </row>
    <row r="1405" spans="1:49" s="60" customFormat="1" ht="24" x14ac:dyDescent="0.2">
      <c r="A1405" s="61"/>
      <c r="B1405" s="181"/>
      <c r="C1405" s="180" t="s">
        <v>1766</v>
      </c>
      <c r="D1405" s="214" t="s">
        <v>1625</v>
      </c>
      <c r="E1405" s="215">
        <v>90233</v>
      </c>
      <c r="F1405" s="226" t="s">
        <v>1148</v>
      </c>
      <c r="G1405" s="217" t="s">
        <v>2083</v>
      </c>
      <c r="H1405" s="270">
        <v>1</v>
      </c>
      <c r="I1405" s="270"/>
      <c r="J1405" s="270"/>
      <c r="K1405" s="257">
        <f>IF(H1405="","",I1405+J1405)</f>
        <v>0</v>
      </c>
      <c r="L1405" s="257">
        <f>IF(H1405="","",H1405*I1405)</f>
        <v>0</v>
      </c>
      <c r="M1405" s="257">
        <f>IF(H1405="","",H1405*J1405)</f>
        <v>0</v>
      </c>
      <c r="N1405" s="257">
        <f>IF(H1405="","",H1405*K1405)</f>
        <v>0</v>
      </c>
      <c r="O1405" s="258"/>
      <c r="P1405" s="270"/>
      <c r="Q1405" s="169"/>
      <c r="R1405" s="63"/>
      <c r="S1405" s="61"/>
    </row>
    <row r="1406" spans="1:49" s="60" customFormat="1" ht="12" x14ac:dyDescent="0.2">
      <c r="A1406" s="61"/>
      <c r="B1406" s="181"/>
      <c r="C1406" s="180" t="s">
        <v>1766</v>
      </c>
      <c r="D1406" s="214" t="s">
        <v>1626</v>
      </c>
      <c r="E1406" s="215">
        <v>90234</v>
      </c>
      <c r="F1406" s="226" t="s">
        <v>1743</v>
      </c>
      <c r="G1406" s="217" t="s">
        <v>2083</v>
      </c>
      <c r="H1406" s="270">
        <v>1</v>
      </c>
      <c r="I1406" s="270"/>
      <c r="J1406" s="270"/>
      <c r="K1406" s="257">
        <f>IF(H1406="","",I1406+J1406)</f>
        <v>0</v>
      </c>
      <c r="L1406" s="257">
        <f>IF(H1406="","",H1406*I1406)</f>
        <v>0</v>
      </c>
      <c r="M1406" s="257">
        <f>IF(H1406="","",H1406*J1406)</f>
        <v>0</v>
      </c>
      <c r="N1406" s="257">
        <f>IF(H1406="","",H1406*K1406)</f>
        <v>0</v>
      </c>
      <c r="O1406" s="258"/>
      <c r="P1406" s="270"/>
      <c r="Q1406" s="169"/>
      <c r="R1406" s="63"/>
      <c r="S1406" s="61"/>
    </row>
    <row r="1407" spans="1:49" s="60" customFormat="1" ht="12" x14ac:dyDescent="0.2">
      <c r="A1407" s="61"/>
      <c r="B1407" s="181"/>
      <c r="C1407" s="180"/>
      <c r="D1407" s="214"/>
      <c r="E1407" s="215"/>
      <c r="F1407" s="226"/>
      <c r="G1407" s="217"/>
      <c r="H1407" s="270"/>
      <c r="I1407" s="270"/>
      <c r="J1407" s="270"/>
      <c r="K1407" s="257"/>
      <c r="L1407" s="257"/>
      <c r="M1407" s="257"/>
      <c r="N1407" s="257"/>
      <c r="O1407" s="258"/>
      <c r="P1407" s="270"/>
      <c r="Q1407" s="169"/>
      <c r="R1407" s="63"/>
      <c r="S1407" s="61"/>
    </row>
    <row r="1408" spans="1:49" s="64" customFormat="1" ht="12" x14ac:dyDescent="0.2">
      <c r="A1408" s="60"/>
      <c r="B1408" s="181"/>
      <c r="C1408" s="180"/>
      <c r="D1408" s="224">
        <v>13</v>
      </c>
      <c r="E1408" s="215"/>
      <c r="F1408" s="256" t="s">
        <v>1701</v>
      </c>
      <c r="G1408" s="217"/>
      <c r="H1408" s="257"/>
      <c r="I1408" s="257"/>
      <c r="J1408" s="257"/>
      <c r="K1408" s="257"/>
      <c r="L1408" s="257"/>
      <c r="M1408" s="257"/>
      <c r="N1408" s="257"/>
      <c r="O1408" s="258">
        <f>SUM(N1409:N1428)</f>
        <v>0</v>
      </c>
      <c r="P1408" s="258"/>
      <c r="Q1408" s="169"/>
      <c r="R1408" s="63"/>
      <c r="S1408" s="61"/>
      <c r="T1408" s="60"/>
      <c r="U1408" s="60"/>
      <c r="V1408" s="60"/>
      <c r="W1408" s="60"/>
      <c r="X1408" s="60"/>
      <c r="Y1408" s="60"/>
      <c r="Z1408" s="60"/>
      <c r="AA1408" s="60"/>
      <c r="AB1408" s="60"/>
      <c r="AC1408" s="60"/>
      <c r="AD1408" s="60"/>
      <c r="AE1408" s="60"/>
      <c r="AF1408" s="60"/>
      <c r="AG1408" s="60"/>
      <c r="AH1408" s="60"/>
      <c r="AI1408" s="60"/>
      <c r="AJ1408" s="60"/>
      <c r="AK1408" s="60"/>
      <c r="AL1408" s="60"/>
      <c r="AM1408" s="60"/>
      <c r="AN1408" s="60"/>
      <c r="AO1408" s="60"/>
      <c r="AP1408" s="60"/>
      <c r="AQ1408" s="60"/>
      <c r="AR1408" s="60"/>
      <c r="AS1408" s="60"/>
      <c r="AT1408" s="60"/>
      <c r="AU1408" s="60"/>
      <c r="AV1408" s="60"/>
      <c r="AW1408" s="60"/>
    </row>
    <row r="1409" spans="2:19" s="60" customFormat="1" ht="24" x14ac:dyDescent="0.2">
      <c r="B1409" s="181"/>
      <c r="C1409" s="180" t="s">
        <v>1766</v>
      </c>
      <c r="D1409" s="214" t="s">
        <v>2015</v>
      </c>
      <c r="E1409" s="215">
        <v>90701</v>
      </c>
      <c r="F1409" s="232" t="s">
        <v>1687</v>
      </c>
      <c r="G1409" s="217" t="s">
        <v>2258</v>
      </c>
      <c r="H1409" s="257">
        <v>250</v>
      </c>
      <c r="I1409" s="270"/>
      <c r="J1409" s="270"/>
      <c r="K1409" s="257">
        <f>IF(H1409="","",I1409+J1409)</f>
        <v>0</v>
      </c>
      <c r="L1409" s="257">
        <f>IF(H1409="","",H1409*I1409)</f>
        <v>0</v>
      </c>
      <c r="M1409" s="257">
        <f>IF(H1409="","",H1409*J1409)</f>
        <v>0</v>
      </c>
      <c r="N1409" s="257">
        <f>IF(H1409="","",H1409*K1409)</f>
        <v>0</v>
      </c>
      <c r="O1409" s="258"/>
      <c r="P1409" s="270"/>
      <c r="Q1409" s="169"/>
      <c r="R1409" s="63"/>
      <c r="S1409" s="61"/>
    </row>
    <row r="1410" spans="2:19" s="60" customFormat="1" ht="24" x14ac:dyDescent="0.2">
      <c r="B1410" s="181"/>
      <c r="C1410" s="180" t="s">
        <v>1766</v>
      </c>
      <c r="D1410" s="214" t="s">
        <v>1557</v>
      </c>
      <c r="E1410" s="215">
        <v>90702</v>
      </c>
      <c r="F1410" s="232" t="s">
        <v>1688</v>
      </c>
      <c r="G1410" s="217" t="s">
        <v>2258</v>
      </c>
      <c r="H1410" s="257">
        <v>200</v>
      </c>
      <c r="I1410" s="270"/>
      <c r="J1410" s="270"/>
      <c r="K1410" s="257">
        <f>IF(H1410="","",I1410+J1410)</f>
        <v>0</v>
      </c>
      <c r="L1410" s="257">
        <f>IF(H1410="","",H1410*I1410)</f>
        <v>0</v>
      </c>
      <c r="M1410" s="257">
        <f>IF(H1410="","",H1410*J1410)</f>
        <v>0</v>
      </c>
      <c r="N1410" s="257">
        <f>IF(H1410="","",H1410*K1410)</f>
        <v>0</v>
      </c>
      <c r="O1410" s="258"/>
      <c r="P1410" s="270"/>
      <c r="Q1410" s="169"/>
      <c r="R1410" s="63"/>
      <c r="S1410" s="61"/>
    </row>
    <row r="1411" spans="2:19" s="60" customFormat="1" ht="24" x14ac:dyDescent="0.2">
      <c r="B1411" s="181"/>
      <c r="C1411" s="180" t="s">
        <v>1766</v>
      </c>
      <c r="D1411" s="214" t="s">
        <v>1632</v>
      </c>
      <c r="E1411" s="215">
        <v>90703</v>
      </c>
      <c r="F1411" s="232" t="s">
        <v>1689</v>
      </c>
      <c r="G1411" s="217" t="s">
        <v>2258</v>
      </c>
      <c r="H1411" s="257">
        <v>50</v>
      </c>
      <c r="I1411" s="270"/>
      <c r="J1411" s="270"/>
      <c r="K1411" s="257">
        <f>IF(H1411="","",I1411+J1411)</f>
        <v>0</v>
      </c>
      <c r="L1411" s="257">
        <f>IF(H1411="","",H1411*I1411)</f>
        <v>0</v>
      </c>
      <c r="M1411" s="257">
        <f>IF(H1411="","",H1411*J1411)</f>
        <v>0</v>
      </c>
      <c r="N1411" s="257">
        <f>IF(H1411="","",H1411*K1411)</f>
        <v>0</v>
      </c>
      <c r="O1411" s="258"/>
      <c r="P1411" s="270"/>
      <c r="Q1411" s="169"/>
      <c r="R1411" s="63"/>
      <c r="S1411" s="61"/>
    </row>
    <row r="1412" spans="2:19" s="60" customFormat="1" ht="12" x14ac:dyDescent="0.2">
      <c r="B1412" s="181"/>
      <c r="C1412" s="180" t="s">
        <v>1766</v>
      </c>
      <c r="D1412" s="214" t="s">
        <v>1633</v>
      </c>
      <c r="E1412" s="215">
        <v>90704</v>
      </c>
      <c r="F1412" s="232" t="s">
        <v>1691</v>
      </c>
      <c r="G1412" s="217" t="s">
        <v>1690</v>
      </c>
      <c r="H1412" s="257">
        <v>4</v>
      </c>
      <c r="I1412" s="270"/>
      <c r="J1412" s="270"/>
      <c r="K1412" s="257">
        <f>IF(H1412="","",I1412+J1412)</f>
        <v>0</v>
      </c>
      <c r="L1412" s="257">
        <f>IF(H1412="","",H1412*I1412)</f>
        <v>0</v>
      </c>
      <c r="M1412" s="257">
        <f>IF(H1412="","",H1412*J1412)</f>
        <v>0</v>
      </c>
      <c r="N1412" s="257">
        <f>IF(H1412="","",H1412*K1412)</f>
        <v>0</v>
      </c>
      <c r="O1412" s="258"/>
      <c r="P1412" s="270"/>
      <c r="Q1412" s="169"/>
      <c r="R1412" s="63"/>
      <c r="S1412" s="61"/>
    </row>
    <row r="1413" spans="2:19" s="60" customFormat="1" ht="12" x14ac:dyDescent="0.2">
      <c r="B1413" s="181"/>
      <c r="C1413" s="180" t="s">
        <v>1766</v>
      </c>
      <c r="D1413" s="214" t="s">
        <v>1634</v>
      </c>
      <c r="E1413" s="215">
        <v>90705</v>
      </c>
      <c r="F1413" s="232" t="s">
        <v>1692</v>
      </c>
      <c r="G1413" s="217" t="s">
        <v>1690</v>
      </c>
      <c r="H1413" s="257">
        <v>2</v>
      </c>
      <c r="I1413" s="270"/>
      <c r="J1413" s="270"/>
      <c r="K1413" s="257">
        <f>IF(H1413="","",I1413+J1413)</f>
        <v>0</v>
      </c>
      <c r="L1413" s="257">
        <f>IF(H1413="","",H1413*I1413)</f>
        <v>0</v>
      </c>
      <c r="M1413" s="257">
        <f>IF(H1413="","",H1413*J1413)</f>
        <v>0</v>
      </c>
      <c r="N1413" s="257">
        <f>IF(H1413="","",H1413*K1413)</f>
        <v>0</v>
      </c>
      <c r="O1413" s="258"/>
      <c r="P1413" s="270"/>
      <c r="Q1413" s="169"/>
      <c r="R1413" s="63"/>
      <c r="S1413" s="61"/>
    </row>
    <row r="1414" spans="2:19" s="60" customFormat="1" ht="12" x14ac:dyDescent="0.2">
      <c r="B1414" s="181"/>
      <c r="C1414" s="180"/>
      <c r="D1414" s="214" t="s">
        <v>1635</v>
      </c>
      <c r="E1414" s="215"/>
      <c r="F1414" s="256" t="s">
        <v>1693</v>
      </c>
      <c r="G1414" s="217"/>
      <c r="H1414" s="257"/>
      <c r="I1414" s="257"/>
      <c r="J1414" s="257"/>
      <c r="K1414" s="257"/>
      <c r="L1414" s="257"/>
      <c r="M1414" s="257"/>
      <c r="N1414" s="257"/>
      <c r="O1414" s="258"/>
      <c r="P1414" s="258"/>
      <c r="Q1414" s="169"/>
      <c r="R1414" s="63"/>
      <c r="S1414" s="61"/>
    </row>
    <row r="1415" spans="2:19" s="60" customFormat="1" ht="24" x14ac:dyDescent="0.2">
      <c r="B1415" s="181"/>
      <c r="C1415" s="180" t="s">
        <v>1766</v>
      </c>
      <c r="D1415" s="214" t="s">
        <v>1636</v>
      </c>
      <c r="E1415" s="215">
        <v>90706</v>
      </c>
      <c r="F1415" s="232" t="s">
        <v>1053</v>
      </c>
      <c r="G1415" s="217" t="s">
        <v>1690</v>
      </c>
      <c r="H1415" s="257">
        <v>55</v>
      </c>
      <c r="I1415" s="270"/>
      <c r="J1415" s="270"/>
      <c r="K1415" s="257">
        <f>IF(H1415="","",I1415+J1415)</f>
        <v>0</v>
      </c>
      <c r="L1415" s="257">
        <f>IF(H1415="","",H1415*I1415)</f>
        <v>0</v>
      </c>
      <c r="M1415" s="257">
        <f>IF(H1415="","",H1415*J1415)</f>
        <v>0</v>
      </c>
      <c r="N1415" s="257">
        <f>IF(H1415="","",H1415*K1415)</f>
        <v>0</v>
      </c>
      <c r="O1415" s="258"/>
      <c r="P1415" s="270"/>
      <c r="Q1415" s="169"/>
      <c r="R1415" s="63"/>
      <c r="S1415" s="61"/>
    </row>
    <row r="1416" spans="2:19" s="60" customFormat="1" ht="12" x14ac:dyDescent="0.2">
      <c r="B1416" s="181"/>
      <c r="C1416" s="180" t="s">
        <v>1766</v>
      </c>
      <c r="D1416" s="214" t="s">
        <v>1637</v>
      </c>
      <c r="E1416" s="215">
        <v>90707</v>
      </c>
      <c r="F1416" s="232" t="s">
        <v>1054</v>
      </c>
      <c r="G1416" s="217" t="s">
        <v>1690</v>
      </c>
      <c r="H1416" s="257">
        <v>3</v>
      </c>
      <c r="I1416" s="270"/>
      <c r="J1416" s="270"/>
      <c r="K1416" s="257">
        <f>IF(H1416="","",I1416+J1416)</f>
        <v>0</v>
      </c>
      <c r="L1416" s="257">
        <f>IF(H1416="","",H1416*I1416)</f>
        <v>0</v>
      </c>
      <c r="M1416" s="257">
        <f>IF(H1416="","",H1416*J1416)</f>
        <v>0</v>
      </c>
      <c r="N1416" s="257">
        <f>IF(H1416="","",H1416*K1416)</f>
        <v>0</v>
      </c>
      <c r="O1416" s="258"/>
      <c r="P1416" s="270"/>
      <c r="Q1416" s="169"/>
      <c r="R1416" s="63"/>
      <c r="S1416" s="61"/>
    </row>
    <row r="1417" spans="2:19" s="60" customFormat="1" ht="12" x14ac:dyDescent="0.2">
      <c r="B1417" s="181"/>
      <c r="C1417" s="180"/>
      <c r="D1417" s="214" t="s">
        <v>1638</v>
      </c>
      <c r="E1417" s="215"/>
      <c r="F1417" s="256" t="s">
        <v>2196</v>
      </c>
      <c r="G1417" s="217"/>
      <c r="H1417" s="257"/>
      <c r="I1417" s="270"/>
      <c r="J1417" s="270"/>
      <c r="K1417" s="257"/>
      <c r="L1417" s="257"/>
      <c r="M1417" s="257"/>
      <c r="N1417" s="257"/>
      <c r="O1417" s="258"/>
      <c r="P1417" s="270"/>
      <c r="Q1417" s="169"/>
      <c r="R1417" s="63"/>
      <c r="S1417" s="61"/>
    </row>
    <row r="1418" spans="2:19" s="60" customFormat="1" ht="12" x14ac:dyDescent="0.2">
      <c r="B1418" s="181"/>
      <c r="C1418" s="180" t="s">
        <v>1766</v>
      </c>
      <c r="D1418" s="214" t="s">
        <v>1639</v>
      </c>
      <c r="E1418" s="215">
        <v>90708</v>
      </c>
      <c r="F1418" s="232" t="s">
        <v>1694</v>
      </c>
      <c r="G1418" s="217" t="s">
        <v>1690</v>
      </c>
      <c r="H1418" s="257">
        <v>1</v>
      </c>
      <c r="I1418" s="270"/>
      <c r="J1418" s="270"/>
      <c r="K1418" s="257">
        <f>IF(H1418="","",I1418+J1418)</f>
        <v>0</v>
      </c>
      <c r="L1418" s="257">
        <f>IF(H1418="","",H1418*I1418)</f>
        <v>0</v>
      </c>
      <c r="M1418" s="257">
        <f>IF(H1418="","",H1418*J1418)</f>
        <v>0</v>
      </c>
      <c r="N1418" s="257">
        <f>IF(H1418="","",H1418*K1418)</f>
        <v>0</v>
      </c>
      <c r="O1418" s="258"/>
      <c r="P1418" s="270"/>
      <c r="Q1418" s="169"/>
      <c r="R1418" s="63"/>
      <c r="S1418" s="61"/>
    </row>
    <row r="1419" spans="2:19" s="60" customFormat="1" ht="24" x14ac:dyDescent="0.2">
      <c r="B1419" s="181"/>
      <c r="C1419" s="180" t="s">
        <v>1766</v>
      </c>
      <c r="D1419" s="214" t="s">
        <v>1640</v>
      </c>
      <c r="E1419" s="215">
        <v>90146</v>
      </c>
      <c r="F1419" s="232" t="s">
        <v>1631</v>
      </c>
      <c r="G1419" s="217" t="s">
        <v>2258</v>
      </c>
      <c r="H1419" s="257">
        <v>12</v>
      </c>
      <c r="I1419" s="270"/>
      <c r="J1419" s="270"/>
      <c r="K1419" s="257">
        <f>IF(H1419="","",I1419+J1419)</f>
        <v>0</v>
      </c>
      <c r="L1419" s="257">
        <f>IF(H1419="","",H1419*I1419)</f>
        <v>0</v>
      </c>
      <c r="M1419" s="257">
        <f>IF(H1419="","",H1419*J1419)</f>
        <v>0</v>
      </c>
      <c r="N1419" s="257">
        <f>IF(H1419="","",H1419*K1419)</f>
        <v>0</v>
      </c>
      <c r="O1419" s="258"/>
      <c r="P1419" s="270"/>
      <c r="Q1419" s="169"/>
      <c r="R1419" s="63"/>
      <c r="S1419" s="61"/>
    </row>
    <row r="1420" spans="2:19" s="60" customFormat="1" ht="12" x14ac:dyDescent="0.2">
      <c r="B1420" s="181"/>
      <c r="C1420" s="180"/>
      <c r="D1420" s="214" t="s">
        <v>1113</v>
      </c>
      <c r="E1420" s="215"/>
      <c r="F1420" s="256" t="s">
        <v>1695</v>
      </c>
      <c r="G1420" s="217"/>
      <c r="H1420" s="257"/>
      <c r="I1420" s="257"/>
      <c r="J1420" s="257"/>
      <c r="K1420" s="257"/>
      <c r="L1420" s="257"/>
      <c r="M1420" s="257"/>
      <c r="N1420" s="257"/>
      <c r="O1420" s="258"/>
      <c r="P1420" s="258"/>
      <c r="Q1420" s="169"/>
      <c r="R1420" s="63"/>
      <c r="S1420" s="61"/>
    </row>
    <row r="1421" spans="2:19" s="60" customFormat="1" ht="12" x14ac:dyDescent="0.2">
      <c r="B1421" s="181"/>
      <c r="C1421" s="180" t="s">
        <v>1766</v>
      </c>
      <c r="D1421" s="214" t="s">
        <v>1641</v>
      </c>
      <c r="E1421" s="215">
        <v>90709</v>
      </c>
      <c r="F1421" s="232" t="s">
        <v>1055</v>
      </c>
      <c r="G1421" s="217" t="s">
        <v>1697</v>
      </c>
      <c r="H1421" s="257">
        <v>1</v>
      </c>
      <c r="I1421" s="270"/>
      <c r="J1421" s="270"/>
      <c r="K1421" s="257">
        <f>IF(H1421="","",I1421+J1421)</f>
        <v>0</v>
      </c>
      <c r="L1421" s="257">
        <f>IF(H1421="","",H1421*I1421)</f>
        <v>0</v>
      </c>
      <c r="M1421" s="257">
        <f>IF(H1421="","",H1421*J1421)</f>
        <v>0</v>
      </c>
      <c r="N1421" s="257">
        <f>IF(H1421="","",H1421*K1421)</f>
        <v>0</v>
      </c>
      <c r="O1421" s="258"/>
      <c r="P1421" s="270"/>
      <c r="Q1421" s="169"/>
      <c r="R1421" s="63"/>
      <c r="S1421" s="61"/>
    </row>
    <row r="1422" spans="2:19" s="60" customFormat="1" ht="12" x14ac:dyDescent="0.2">
      <c r="B1422" s="181"/>
      <c r="C1422" s="180" t="s">
        <v>1766</v>
      </c>
      <c r="D1422" s="214" t="s">
        <v>1642</v>
      </c>
      <c r="E1422" s="215">
        <v>90710</v>
      </c>
      <c r="F1422" s="232" t="s">
        <v>1696</v>
      </c>
      <c r="G1422" s="217" t="s">
        <v>1697</v>
      </c>
      <c r="H1422" s="257">
        <v>1</v>
      </c>
      <c r="I1422" s="270"/>
      <c r="J1422" s="270"/>
      <c r="K1422" s="257">
        <f>IF(H1422="","",I1422+J1422)</f>
        <v>0</v>
      </c>
      <c r="L1422" s="257">
        <f>IF(H1422="","",H1422*I1422)</f>
        <v>0</v>
      </c>
      <c r="M1422" s="257">
        <f>IF(H1422="","",H1422*J1422)</f>
        <v>0</v>
      </c>
      <c r="N1422" s="257">
        <f>IF(H1422="","",H1422*K1422)</f>
        <v>0</v>
      </c>
      <c r="O1422" s="258"/>
      <c r="P1422" s="270"/>
      <c r="Q1422" s="169"/>
      <c r="R1422" s="63"/>
      <c r="S1422" s="61"/>
    </row>
    <row r="1423" spans="2:19" s="60" customFormat="1" ht="12" x14ac:dyDescent="0.2">
      <c r="B1423" s="181"/>
      <c r="C1423" s="180" t="s">
        <v>1766</v>
      </c>
      <c r="D1423" s="214" t="s">
        <v>1643</v>
      </c>
      <c r="E1423" s="215">
        <v>90711</v>
      </c>
      <c r="F1423" s="232" t="s">
        <v>1698</v>
      </c>
      <c r="G1423" s="217" t="s">
        <v>1697</v>
      </c>
      <c r="H1423" s="257">
        <v>1</v>
      </c>
      <c r="I1423" s="270"/>
      <c r="J1423" s="270"/>
      <c r="K1423" s="257">
        <f>IF(H1423="","",I1423+J1423)</f>
        <v>0</v>
      </c>
      <c r="L1423" s="257">
        <f>IF(H1423="","",H1423*I1423)</f>
        <v>0</v>
      </c>
      <c r="M1423" s="257">
        <f>IF(H1423="","",H1423*J1423)</f>
        <v>0</v>
      </c>
      <c r="N1423" s="257">
        <f>IF(H1423="","",H1423*K1423)</f>
        <v>0</v>
      </c>
      <c r="O1423" s="258"/>
      <c r="P1423" s="270"/>
      <c r="Q1423" s="169"/>
      <c r="R1423" s="63"/>
      <c r="S1423" s="61"/>
    </row>
    <row r="1424" spans="2:19" s="60" customFormat="1" ht="12" x14ac:dyDescent="0.2">
      <c r="B1424" s="181"/>
      <c r="C1424" s="180"/>
      <c r="D1424" s="214" t="s">
        <v>1644</v>
      </c>
      <c r="E1424" s="215"/>
      <c r="F1424" s="256" t="s">
        <v>1699</v>
      </c>
      <c r="G1424" s="217"/>
      <c r="H1424" s="257"/>
      <c r="I1424" s="257"/>
      <c r="J1424" s="257"/>
      <c r="K1424" s="257"/>
      <c r="L1424" s="257"/>
      <c r="M1424" s="257"/>
      <c r="N1424" s="257"/>
      <c r="O1424" s="258"/>
      <c r="P1424" s="258"/>
      <c r="Q1424" s="169"/>
      <c r="R1424" s="63"/>
      <c r="S1424" s="61"/>
    </row>
    <row r="1425" spans="1:49" s="60" customFormat="1" ht="12" x14ac:dyDescent="0.2">
      <c r="B1425" s="181"/>
      <c r="C1425" s="180" t="s">
        <v>1766</v>
      </c>
      <c r="D1425" s="214" t="s">
        <v>1645</v>
      </c>
      <c r="E1425" s="215">
        <v>90712</v>
      </c>
      <c r="F1425" s="232" t="s">
        <v>1700</v>
      </c>
      <c r="G1425" s="217" t="s">
        <v>2254</v>
      </c>
      <c r="H1425" s="257">
        <v>3</v>
      </c>
      <c r="I1425" s="270"/>
      <c r="J1425" s="270"/>
      <c r="K1425" s="257">
        <f>IF(H1425="","",I1425+J1425)</f>
        <v>0</v>
      </c>
      <c r="L1425" s="257">
        <f>IF(H1425="","",H1425*I1425)</f>
        <v>0</v>
      </c>
      <c r="M1425" s="257">
        <f>IF(H1425="","",H1425*J1425)</f>
        <v>0</v>
      </c>
      <c r="N1425" s="257">
        <f>IF(H1425="","",H1425*K1425)</f>
        <v>0</v>
      </c>
      <c r="O1425" s="258"/>
      <c r="P1425" s="270"/>
      <c r="Q1425" s="169"/>
      <c r="R1425" s="63"/>
      <c r="S1425" s="61"/>
    </row>
    <row r="1426" spans="1:49" s="60" customFormat="1" ht="12" x14ac:dyDescent="0.2">
      <c r="B1426" s="181"/>
      <c r="C1426" s="180" t="s">
        <v>1766</v>
      </c>
      <c r="D1426" s="214" t="s">
        <v>1646</v>
      </c>
      <c r="E1426" s="215">
        <v>90713</v>
      </c>
      <c r="F1426" s="232" t="s">
        <v>1056</v>
      </c>
      <c r="G1426" s="217" t="s">
        <v>2254</v>
      </c>
      <c r="H1426" s="257">
        <v>1</v>
      </c>
      <c r="I1426" s="270"/>
      <c r="J1426" s="270"/>
      <c r="K1426" s="257">
        <f>IF(H1426="","",I1426+J1426)</f>
        <v>0</v>
      </c>
      <c r="L1426" s="257">
        <f>IF(H1426="","",H1426*I1426)</f>
        <v>0</v>
      </c>
      <c r="M1426" s="257">
        <f>IF(H1426="","",H1426*J1426)</f>
        <v>0</v>
      </c>
      <c r="N1426" s="257">
        <f>IF(H1426="","",H1426*K1426)</f>
        <v>0</v>
      </c>
      <c r="O1426" s="258"/>
      <c r="P1426" s="270"/>
      <c r="Q1426" s="169"/>
      <c r="R1426" s="63"/>
      <c r="S1426" s="61"/>
    </row>
    <row r="1427" spans="1:49" s="60" customFormat="1" ht="12" x14ac:dyDescent="0.2">
      <c r="B1427" s="181"/>
      <c r="C1427" s="180" t="s">
        <v>1766</v>
      </c>
      <c r="D1427" s="214" t="s">
        <v>1647</v>
      </c>
      <c r="E1427" s="215">
        <v>90714</v>
      </c>
      <c r="F1427" s="232" t="s">
        <v>1057</v>
      </c>
      <c r="G1427" s="217" t="s">
        <v>2254</v>
      </c>
      <c r="H1427" s="257">
        <v>3</v>
      </c>
      <c r="I1427" s="270"/>
      <c r="J1427" s="270"/>
      <c r="K1427" s="257">
        <f>IF(H1427="","",I1427+J1427)</f>
        <v>0</v>
      </c>
      <c r="L1427" s="257">
        <f>IF(H1427="","",H1427*I1427)</f>
        <v>0</v>
      </c>
      <c r="M1427" s="257">
        <f>IF(H1427="","",H1427*J1427)</f>
        <v>0</v>
      </c>
      <c r="N1427" s="257">
        <f>IF(H1427="","",H1427*K1427)</f>
        <v>0</v>
      </c>
      <c r="O1427" s="258"/>
      <c r="P1427" s="270"/>
      <c r="Q1427" s="169"/>
      <c r="R1427" s="63"/>
      <c r="S1427" s="61"/>
    </row>
    <row r="1428" spans="1:49" s="60" customFormat="1" ht="12" x14ac:dyDescent="0.2">
      <c r="B1428" s="181"/>
      <c r="C1428" s="180" t="s">
        <v>1766</v>
      </c>
      <c r="D1428" s="214" t="s">
        <v>1648</v>
      </c>
      <c r="E1428" s="215">
        <v>90715</v>
      </c>
      <c r="F1428" s="232" t="s">
        <v>1058</v>
      </c>
      <c r="G1428" s="217" t="s">
        <v>2254</v>
      </c>
      <c r="H1428" s="257">
        <v>11</v>
      </c>
      <c r="I1428" s="270"/>
      <c r="J1428" s="270"/>
      <c r="K1428" s="257">
        <f>IF(H1428="","",I1428+J1428)</f>
        <v>0</v>
      </c>
      <c r="L1428" s="257">
        <f>IF(H1428="","",H1428*I1428)</f>
        <v>0</v>
      </c>
      <c r="M1428" s="257">
        <f>IF(H1428="","",H1428*J1428)</f>
        <v>0</v>
      </c>
      <c r="N1428" s="257">
        <f>IF(H1428="","",H1428*K1428)</f>
        <v>0</v>
      </c>
      <c r="O1428" s="258"/>
      <c r="P1428" s="270"/>
      <c r="Q1428" s="169"/>
      <c r="R1428" s="63"/>
      <c r="S1428" s="61"/>
    </row>
    <row r="1429" spans="1:49" s="64" customFormat="1" ht="12" x14ac:dyDescent="0.2">
      <c r="A1429" s="60"/>
      <c r="B1429" s="181"/>
      <c r="C1429" s="180"/>
      <c r="D1429" s="214"/>
      <c r="E1429" s="215"/>
      <c r="F1429" s="232"/>
      <c r="G1429" s="217"/>
      <c r="H1429" s="257"/>
      <c r="I1429" s="257"/>
      <c r="J1429" s="257"/>
      <c r="K1429" s="257"/>
      <c r="L1429" s="257"/>
      <c r="M1429" s="257"/>
      <c r="N1429" s="257"/>
      <c r="O1429" s="258"/>
      <c r="P1429" s="258"/>
      <c r="Q1429" s="169"/>
      <c r="R1429" s="63"/>
      <c r="S1429" s="61"/>
      <c r="T1429" s="60"/>
      <c r="U1429" s="60"/>
      <c r="V1429" s="60"/>
      <c r="W1429" s="60"/>
      <c r="X1429" s="60"/>
      <c r="Y1429" s="60"/>
      <c r="Z1429" s="60"/>
      <c r="AA1429" s="60"/>
      <c r="AB1429" s="60"/>
      <c r="AC1429" s="60"/>
      <c r="AD1429" s="60"/>
      <c r="AE1429" s="60"/>
      <c r="AF1429" s="60"/>
      <c r="AG1429" s="60"/>
      <c r="AH1429" s="60"/>
      <c r="AI1429" s="60"/>
      <c r="AJ1429" s="60"/>
      <c r="AK1429" s="60"/>
      <c r="AL1429" s="60"/>
      <c r="AM1429" s="60"/>
      <c r="AN1429" s="60"/>
      <c r="AO1429" s="60"/>
      <c r="AP1429" s="60"/>
      <c r="AQ1429" s="60"/>
      <c r="AR1429" s="60"/>
      <c r="AS1429" s="60"/>
      <c r="AT1429" s="60"/>
      <c r="AU1429" s="60"/>
      <c r="AV1429" s="60"/>
      <c r="AW1429" s="60"/>
    </row>
    <row r="1430" spans="1:49" s="60" customFormat="1" ht="12" x14ac:dyDescent="0.2">
      <c r="B1430" s="181"/>
      <c r="C1430" s="180"/>
      <c r="D1430" s="214">
        <v>14</v>
      </c>
      <c r="E1430" s="215"/>
      <c r="F1430" s="225" t="s">
        <v>2013</v>
      </c>
      <c r="G1430" s="217"/>
      <c r="H1430" s="257"/>
      <c r="I1430" s="257"/>
      <c r="J1430" s="257"/>
      <c r="K1430" s="257"/>
      <c r="L1430" s="257"/>
      <c r="M1430" s="257"/>
      <c r="N1430" s="257"/>
      <c r="O1430" s="258">
        <f>SUM(N1431:N1432)</f>
        <v>0</v>
      </c>
      <c r="P1430" s="258"/>
      <c r="Q1430" s="169"/>
      <c r="R1430" s="63"/>
      <c r="S1430" s="61"/>
    </row>
    <row r="1431" spans="1:49" s="60" customFormat="1" ht="24" x14ac:dyDescent="0.2">
      <c r="A1431" s="61"/>
      <c r="B1431" s="181"/>
      <c r="C1431" s="180" t="s">
        <v>1766</v>
      </c>
      <c r="D1431" s="214" t="s">
        <v>1866</v>
      </c>
      <c r="E1431" s="215">
        <v>90580</v>
      </c>
      <c r="F1431" s="232" t="s">
        <v>1134</v>
      </c>
      <c r="G1431" s="217" t="s">
        <v>2254</v>
      </c>
      <c r="H1431" s="257">
        <v>3</v>
      </c>
      <c r="I1431" s="270"/>
      <c r="J1431" s="270"/>
      <c r="K1431" s="257">
        <f>IF(H1431="","",I1431+J1431)</f>
        <v>0</v>
      </c>
      <c r="L1431" s="257">
        <f>IF(H1431="","",H1431*I1431)</f>
        <v>0</v>
      </c>
      <c r="M1431" s="257">
        <f>IF(H1431="","",H1431*J1431)</f>
        <v>0</v>
      </c>
      <c r="N1431" s="257">
        <f>IF(H1431="","",H1431*K1431)</f>
        <v>0</v>
      </c>
      <c r="O1431" s="258"/>
      <c r="P1431" s="270"/>
      <c r="Q1431" s="169"/>
      <c r="R1431" s="63"/>
      <c r="S1431" s="61"/>
    </row>
    <row r="1432" spans="1:49" s="60" customFormat="1" ht="12" x14ac:dyDescent="0.2">
      <c r="B1432" s="181"/>
      <c r="C1432" s="180"/>
      <c r="D1432" s="214"/>
      <c r="E1432" s="215"/>
      <c r="F1432" s="232"/>
      <c r="G1432" s="217"/>
      <c r="H1432" s="257"/>
      <c r="I1432" s="257"/>
      <c r="J1432" s="257"/>
      <c r="K1432" s="257"/>
      <c r="L1432" s="257"/>
      <c r="M1432" s="257"/>
      <c r="N1432" s="257"/>
      <c r="O1432" s="258"/>
      <c r="P1432" s="258"/>
      <c r="Q1432" s="169"/>
      <c r="R1432" s="63"/>
      <c r="S1432" s="61"/>
    </row>
    <row r="1433" spans="1:49" s="60" customFormat="1" ht="12" x14ac:dyDescent="0.2">
      <c r="B1433" s="181"/>
      <c r="C1433" s="180"/>
      <c r="D1433" s="214">
        <v>15</v>
      </c>
      <c r="E1433" s="215"/>
      <c r="F1433" s="225" t="s">
        <v>1003</v>
      </c>
      <c r="G1433" s="217"/>
      <c r="H1433" s="257"/>
      <c r="I1433" s="257"/>
      <c r="J1433" s="257"/>
      <c r="K1433" s="257"/>
      <c r="L1433" s="257"/>
      <c r="M1433" s="257"/>
      <c r="N1433" s="257"/>
      <c r="O1433" s="258">
        <f>SUM(N1434:N1446)</f>
        <v>0</v>
      </c>
      <c r="P1433" s="258"/>
      <c r="Q1433" s="169"/>
      <c r="R1433" s="63"/>
      <c r="S1433" s="61"/>
    </row>
    <row r="1434" spans="1:49" s="60" customFormat="1" ht="12" x14ac:dyDescent="0.2">
      <c r="B1434" s="181"/>
      <c r="C1434" s="180" t="s">
        <v>1766</v>
      </c>
      <c r="D1434" s="214" t="s">
        <v>1653</v>
      </c>
      <c r="E1434" s="215">
        <v>90683</v>
      </c>
      <c r="F1434" s="232" t="s">
        <v>1005</v>
      </c>
      <c r="G1434" s="217" t="s">
        <v>2254</v>
      </c>
      <c r="H1434" s="257">
        <v>234</v>
      </c>
      <c r="I1434" s="270"/>
      <c r="J1434" s="270"/>
      <c r="K1434" s="257">
        <f t="shared" ref="K1434:K1443" si="460">IF(H1434="","",I1434+J1434)</f>
        <v>0</v>
      </c>
      <c r="L1434" s="257">
        <f t="shared" ref="L1434:L1443" si="461">IF(H1434="","",H1434*I1434)</f>
        <v>0</v>
      </c>
      <c r="M1434" s="257">
        <f t="shared" ref="M1434:M1443" si="462">IF(H1434="","",H1434*J1434)</f>
        <v>0</v>
      </c>
      <c r="N1434" s="257">
        <f t="shared" ref="N1434:N1443" si="463">IF(H1434="","",H1434*K1434)</f>
        <v>0</v>
      </c>
      <c r="O1434" s="258"/>
      <c r="P1434" s="270" t="e">
        <f>IF(OR(E1434="",G1434=0),"",VLOOKUP(E1434,#REF!,10,0)*H1434)</f>
        <v>#REF!</v>
      </c>
      <c r="Q1434" s="169"/>
      <c r="R1434" s="63"/>
      <c r="S1434" s="61"/>
    </row>
    <row r="1435" spans="1:49" s="60" customFormat="1" ht="12" x14ac:dyDescent="0.2">
      <c r="B1435" s="181"/>
      <c r="C1435" s="180" t="s">
        <v>1766</v>
      </c>
      <c r="D1435" s="214" t="s">
        <v>1654</v>
      </c>
      <c r="E1435" s="215">
        <v>90680</v>
      </c>
      <c r="F1435" s="232" t="s">
        <v>1004</v>
      </c>
      <c r="G1435" s="217" t="s">
        <v>2254</v>
      </c>
      <c r="H1435" s="257">
        <v>90</v>
      </c>
      <c r="I1435" s="270"/>
      <c r="J1435" s="270"/>
      <c r="K1435" s="257">
        <f t="shared" si="460"/>
        <v>0</v>
      </c>
      <c r="L1435" s="257">
        <f t="shared" si="461"/>
        <v>0</v>
      </c>
      <c r="M1435" s="257">
        <f t="shared" si="462"/>
        <v>0</v>
      </c>
      <c r="N1435" s="257">
        <f t="shared" si="463"/>
        <v>0</v>
      </c>
      <c r="O1435" s="258"/>
      <c r="P1435" s="270" t="e">
        <f>IF(OR(E1435="",G1435=0),"",VLOOKUP(E1435,#REF!,10,0)*H1435)</f>
        <v>#REF!</v>
      </c>
      <c r="Q1435" s="169"/>
      <c r="R1435" s="63"/>
      <c r="S1435" s="61"/>
    </row>
    <row r="1436" spans="1:49" s="60" customFormat="1" ht="12" x14ac:dyDescent="0.2">
      <c r="B1436" s="181"/>
      <c r="C1436" s="180" t="s">
        <v>1766</v>
      </c>
      <c r="D1436" s="214" t="s">
        <v>1016</v>
      </c>
      <c r="E1436" s="215">
        <v>90681</v>
      </c>
      <c r="F1436" s="232" t="s">
        <v>1006</v>
      </c>
      <c r="G1436" s="217" t="s">
        <v>2254</v>
      </c>
      <c r="H1436" s="257">
        <v>47</v>
      </c>
      <c r="I1436" s="270"/>
      <c r="J1436" s="270"/>
      <c r="K1436" s="257">
        <f t="shared" si="460"/>
        <v>0</v>
      </c>
      <c r="L1436" s="257">
        <f t="shared" si="461"/>
        <v>0</v>
      </c>
      <c r="M1436" s="257">
        <f t="shared" si="462"/>
        <v>0</v>
      </c>
      <c r="N1436" s="257">
        <f t="shared" si="463"/>
        <v>0</v>
      </c>
      <c r="O1436" s="258"/>
      <c r="P1436" s="270" t="e">
        <f>IF(OR(E1436="",G1436=0),"",VLOOKUP(E1436,#REF!,10,0)*H1436)</f>
        <v>#REF!</v>
      </c>
      <c r="Q1436" s="169"/>
      <c r="R1436" s="63"/>
      <c r="S1436" s="61"/>
    </row>
    <row r="1437" spans="1:49" s="60" customFormat="1" ht="12" x14ac:dyDescent="0.2">
      <c r="B1437" s="181"/>
      <c r="C1437" s="180" t="s">
        <v>1766</v>
      </c>
      <c r="D1437" s="214" t="s">
        <v>1017</v>
      </c>
      <c r="E1437" s="215">
        <v>90677</v>
      </c>
      <c r="F1437" s="232" t="s">
        <v>1012</v>
      </c>
      <c r="G1437" s="217" t="s">
        <v>2254</v>
      </c>
      <c r="H1437" s="257">
        <v>4</v>
      </c>
      <c r="I1437" s="270"/>
      <c r="J1437" s="270"/>
      <c r="K1437" s="257">
        <f t="shared" si="460"/>
        <v>0</v>
      </c>
      <c r="L1437" s="257">
        <f t="shared" si="461"/>
        <v>0</v>
      </c>
      <c r="M1437" s="257">
        <f t="shared" si="462"/>
        <v>0</v>
      </c>
      <c r="N1437" s="257">
        <f t="shared" si="463"/>
        <v>0</v>
      </c>
      <c r="O1437" s="258"/>
      <c r="P1437" s="270" t="e">
        <f>IF(OR(E1437="",G1437=0),"",VLOOKUP(E1437,#REF!,10,0)*H1437)</f>
        <v>#REF!</v>
      </c>
      <c r="Q1437" s="169"/>
      <c r="R1437" s="63"/>
      <c r="S1437" s="61"/>
    </row>
    <row r="1438" spans="1:49" s="60" customFormat="1" ht="12" x14ac:dyDescent="0.2">
      <c r="B1438" s="181"/>
      <c r="C1438" s="180" t="s">
        <v>1766</v>
      </c>
      <c r="D1438" s="214" t="s">
        <v>1018</v>
      </c>
      <c r="E1438" s="215">
        <v>90679</v>
      </c>
      <c r="F1438" s="232" t="s">
        <v>1011</v>
      </c>
      <c r="G1438" s="217" t="s">
        <v>2254</v>
      </c>
      <c r="H1438" s="257">
        <v>6</v>
      </c>
      <c r="I1438" s="270"/>
      <c r="J1438" s="270"/>
      <c r="K1438" s="257">
        <f t="shared" si="460"/>
        <v>0</v>
      </c>
      <c r="L1438" s="257">
        <f t="shared" si="461"/>
        <v>0</v>
      </c>
      <c r="M1438" s="257">
        <f t="shared" si="462"/>
        <v>0</v>
      </c>
      <c r="N1438" s="257">
        <f t="shared" si="463"/>
        <v>0</v>
      </c>
      <c r="O1438" s="258"/>
      <c r="P1438" s="270" t="e">
        <f>IF(OR(E1438="",G1438=0),"",VLOOKUP(E1438,#REF!,10,0)*H1438)</f>
        <v>#REF!</v>
      </c>
      <c r="Q1438" s="169"/>
      <c r="R1438" s="63"/>
      <c r="S1438" s="61"/>
    </row>
    <row r="1439" spans="1:49" s="60" customFormat="1" ht="12" x14ac:dyDescent="0.2">
      <c r="B1439" s="181"/>
      <c r="C1439" s="180" t="s">
        <v>1766</v>
      </c>
      <c r="D1439" s="214" t="s">
        <v>1019</v>
      </c>
      <c r="E1439" s="215">
        <v>90675</v>
      </c>
      <c r="F1439" s="232" t="s">
        <v>1007</v>
      </c>
      <c r="G1439" s="217" t="s">
        <v>2254</v>
      </c>
      <c r="H1439" s="257">
        <v>13</v>
      </c>
      <c r="I1439" s="270"/>
      <c r="J1439" s="270"/>
      <c r="K1439" s="257">
        <f t="shared" si="460"/>
        <v>0</v>
      </c>
      <c r="L1439" s="257">
        <f t="shared" si="461"/>
        <v>0</v>
      </c>
      <c r="M1439" s="257">
        <f t="shared" si="462"/>
        <v>0</v>
      </c>
      <c r="N1439" s="257">
        <f t="shared" si="463"/>
        <v>0</v>
      </c>
      <c r="O1439" s="258"/>
      <c r="P1439" s="270" t="e">
        <f>IF(OR(E1439="",G1439=0),"",VLOOKUP(E1439,#REF!,10,0)*H1439)</f>
        <v>#REF!</v>
      </c>
      <c r="Q1439" s="169"/>
      <c r="R1439" s="63"/>
      <c r="S1439" s="61"/>
    </row>
    <row r="1440" spans="1:49" s="60" customFormat="1" ht="12" x14ac:dyDescent="0.2">
      <c r="B1440" s="181"/>
      <c r="C1440" s="180" t="s">
        <v>1766</v>
      </c>
      <c r="D1440" s="214" t="s">
        <v>1020</v>
      </c>
      <c r="E1440" s="215">
        <v>90682</v>
      </c>
      <c r="F1440" s="232" t="s">
        <v>1008</v>
      </c>
      <c r="G1440" s="217" t="s">
        <v>2254</v>
      </c>
      <c r="H1440" s="257">
        <v>13</v>
      </c>
      <c r="I1440" s="270"/>
      <c r="J1440" s="270"/>
      <c r="K1440" s="257">
        <f t="shared" si="460"/>
        <v>0</v>
      </c>
      <c r="L1440" s="257">
        <f t="shared" si="461"/>
        <v>0</v>
      </c>
      <c r="M1440" s="257">
        <f t="shared" si="462"/>
        <v>0</v>
      </c>
      <c r="N1440" s="257">
        <f t="shared" si="463"/>
        <v>0</v>
      </c>
      <c r="O1440" s="258"/>
      <c r="P1440" s="270" t="e">
        <f>IF(OR(E1440="",G1440=0),"",VLOOKUP(E1440,#REF!,10,0)*H1440)</f>
        <v>#REF!</v>
      </c>
      <c r="Q1440" s="169"/>
      <c r="R1440" s="63"/>
      <c r="S1440" s="61"/>
    </row>
    <row r="1441" spans="2:49" s="60" customFormat="1" ht="12" x14ac:dyDescent="0.2">
      <c r="B1441" s="181"/>
      <c r="C1441" s="180" t="s">
        <v>1766</v>
      </c>
      <c r="D1441" s="214" t="s">
        <v>1021</v>
      </c>
      <c r="E1441" s="215">
        <v>90676</v>
      </c>
      <c r="F1441" s="232" t="s">
        <v>1009</v>
      </c>
      <c r="G1441" s="217" t="s">
        <v>2254</v>
      </c>
      <c r="H1441" s="257">
        <v>13</v>
      </c>
      <c r="I1441" s="270"/>
      <c r="J1441" s="270"/>
      <c r="K1441" s="257">
        <f t="shared" si="460"/>
        <v>0</v>
      </c>
      <c r="L1441" s="257">
        <f t="shared" si="461"/>
        <v>0</v>
      </c>
      <c r="M1441" s="257">
        <f t="shared" si="462"/>
        <v>0</v>
      </c>
      <c r="N1441" s="257">
        <f t="shared" si="463"/>
        <v>0</v>
      </c>
      <c r="O1441" s="258"/>
      <c r="P1441" s="270" t="e">
        <f>IF(OR(E1441="",G1441=0),"",VLOOKUP(E1441,#REF!,10,0)*H1441)</f>
        <v>#REF!</v>
      </c>
      <c r="Q1441" s="169"/>
      <c r="R1441" s="63"/>
      <c r="S1441" s="61"/>
    </row>
    <row r="1442" spans="2:49" s="60" customFormat="1" ht="12" x14ac:dyDescent="0.2">
      <c r="B1442" s="181"/>
      <c r="C1442" s="180" t="s">
        <v>1766</v>
      </c>
      <c r="D1442" s="214" t="s">
        <v>1022</v>
      </c>
      <c r="E1442" s="215">
        <v>90678</v>
      </c>
      <c r="F1442" s="232" t="s">
        <v>1010</v>
      </c>
      <c r="G1442" s="217" t="s">
        <v>2254</v>
      </c>
      <c r="H1442" s="257">
        <v>117</v>
      </c>
      <c r="I1442" s="270"/>
      <c r="J1442" s="270"/>
      <c r="K1442" s="257">
        <f t="shared" si="460"/>
        <v>0</v>
      </c>
      <c r="L1442" s="257">
        <f t="shared" si="461"/>
        <v>0</v>
      </c>
      <c r="M1442" s="257">
        <f t="shared" si="462"/>
        <v>0</v>
      </c>
      <c r="N1442" s="257">
        <f t="shared" si="463"/>
        <v>0</v>
      </c>
      <c r="O1442" s="258"/>
      <c r="P1442" s="270" t="e">
        <f>IF(OR(E1442="",G1442=0),"",VLOOKUP(E1442,#REF!,10,0)*H1442)</f>
        <v>#REF!</v>
      </c>
      <c r="Q1442" s="169"/>
      <c r="R1442" s="63"/>
      <c r="S1442" s="61"/>
    </row>
    <row r="1443" spans="2:49" s="60" customFormat="1" ht="12" x14ac:dyDescent="0.2">
      <c r="B1443" s="181"/>
      <c r="C1443" s="180" t="s">
        <v>1766</v>
      </c>
      <c r="D1443" s="214" t="s">
        <v>1023</v>
      </c>
      <c r="E1443" s="215">
        <v>90691</v>
      </c>
      <c r="F1443" s="232" t="s">
        <v>1132</v>
      </c>
      <c r="G1443" s="217" t="s">
        <v>2258</v>
      </c>
      <c r="H1443" s="257">
        <v>66</v>
      </c>
      <c r="I1443" s="270"/>
      <c r="J1443" s="270"/>
      <c r="K1443" s="257">
        <f t="shared" si="460"/>
        <v>0</v>
      </c>
      <c r="L1443" s="257">
        <f t="shared" si="461"/>
        <v>0</v>
      </c>
      <c r="M1443" s="257">
        <f t="shared" si="462"/>
        <v>0</v>
      </c>
      <c r="N1443" s="257">
        <f t="shared" si="463"/>
        <v>0</v>
      </c>
      <c r="O1443" s="258"/>
      <c r="P1443" s="270" t="e">
        <f>IF(OR(E1443="",G1443=0),"",VLOOKUP(E1443,#REF!,10,0)*H1443)</f>
        <v>#REF!</v>
      </c>
      <c r="Q1443" s="169"/>
      <c r="R1443" s="63"/>
      <c r="S1443" s="61"/>
    </row>
    <row r="1444" spans="2:49" s="60" customFormat="1" ht="12" x14ac:dyDescent="0.2">
      <c r="B1444" s="181"/>
      <c r="C1444" s="180" t="s">
        <v>1766</v>
      </c>
      <c r="D1444" s="214" t="s">
        <v>1024</v>
      </c>
      <c r="E1444" s="215">
        <v>90689</v>
      </c>
      <c r="F1444" s="232" t="s">
        <v>1130</v>
      </c>
      <c r="G1444" s="217" t="s">
        <v>2254</v>
      </c>
      <c r="H1444" s="257">
        <v>1</v>
      </c>
      <c r="I1444" s="270"/>
      <c r="J1444" s="270"/>
      <c r="K1444" s="257">
        <f>IF(H1444="","",I1444+J1444)</f>
        <v>0</v>
      </c>
      <c r="L1444" s="257">
        <f>IF(H1444="","",H1444*I1444)</f>
        <v>0</v>
      </c>
      <c r="M1444" s="257">
        <f>IF(H1444="","",H1444*J1444)</f>
        <v>0</v>
      </c>
      <c r="N1444" s="257">
        <f>IF(H1444="","",H1444*K1444)</f>
        <v>0</v>
      </c>
      <c r="O1444" s="258"/>
      <c r="P1444" s="270" t="e">
        <f>IF(OR(E1444="",G1444=0),"",VLOOKUP(E1444,#REF!,10,0)*H1444)</f>
        <v>#REF!</v>
      </c>
      <c r="Q1444" s="169"/>
      <c r="R1444" s="63"/>
      <c r="S1444" s="61"/>
    </row>
    <row r="1445" spans="2:49" s="60" customFormat="1" ht="12" x14ac:dyDescent="0.2">
      <c r="B1445" s="181"/>
      <c r="C1445" s="180" t="s">
        <v>1766</v>
      </c>
      <c r="D1445" s="214" t="s">
        <v>1114</v>
      </c>
      <c r="E1445" s="215">
        <v>90690</v>
      </c>
      <c r="F1445" s="232" t="s">
        <v>1131</v>
      </c>
      <c r="G1445" s="217" t="s">
        <v>2254</v>
      </c>
      <c r="H1445" s="257">
        <v>6</v>
      </c>
      <c r="I1445" s="270"/>
      <c r="J1445" s="270"/>
      <c r="K1445" s="257">
        <f>IF(H1445="","",I1445+J1445)</f>
        <v>0</v>
      </c>
      <c r="L1445" s="257">
        <f>IF(H1445="","",H1445*I1445)</f>
        <v>0</v>
      </c>
      <c r="M1445" s="257">
        <f>IF(H1445="","",H1445*J1445)</f>
        <v>0</v>
      </c>
      <c r="N1445" s="257">
        <f>IF(H1445="","",H1445*K1445)</f>
        <v>0</v>
      </c>
      <c r="O1445" s="258"/>
      <c r="P1445" s="270" t="e">
        <f>IF(OR(E1445="",G1445=0),"",VLOOKUP(E1445,#REF!,10,0)*H1445)</f>
        <v>#REF!</v>
      </c>
      <c r="Q1445" s="169"/>
      <c r="R1445" s="63"/>
      <c r="S1445" s="61"/>
    </row>
    <row r="1446" spans="2:49" s="60" customFormat="1" ht="12" x14ac:dyDescent="0.2">
      <c r="B1446" s="181"/>
      <c r="C1446" s="180" t="s">
        <v>1867</v>
      </c>
      <c r="D1446" s="214" t="s">
        <v>1115</v>
      </c>
      <c r="E1446" s="215" t="s">
        <v>2081</v>
      </c>
      <c r="F1446" s="232" t="s">
        <v>2082</v>
      </c>
      <c r="G1446" s="217" t="s">
        <v>2256</v>
      </c>
      <c r="H1446" s="257">
        <v>1092.52</v>
      </c>
      <c r="I1446" s="270"/>
      <c r="J1446" s="270"/>
      <c r="K1446" s="257">
        <f>IF(H1446="","",I1446+J1446)</f>
        <v>0</v>
      </c>
      <c r="L1446" s="257">
        <f>IF(H1446="","",H1446*I1446)</f>
        <v>0</v>
      </c>
      <c r="M1446" s="257">
        <f>IF(H1446="","",H1446*J1446)</f>
        <v>0</v>
      </c>
      <c r="N1446" s="257">
        <f>IF(H1446="","",H1446*K1446)</f>
        <v>0</v>
      </c>
      <c r="O1446" s="258"/>
      <c r="P1446" s="270" t="e">
        <f>IF(OR(E1446="",G1446=0),"",VLOOKUP(E1446,#REF!,7,0)*H1446)</f>
        <v>#REF!</v>
      </c>
      <c r="Q1446" s="169"/>
      <c r="R1446" s="63"/>
      <c r="S1446" s="61"/>
    </row>
    <row r="1447" spans="2:49" s="60" customFormat="1" ht="12" x14ac:dyDescent="0.2">
      <c r="B1447" s="181"/>
      <c r="C1447" s="180"/>
      <c r="D1447" s="214"/>
      <c r="E1447" s="215"/>
      <c r="F1447" s="232"/>
      <c r="G1447" s="217"/>
      <c r="H1447" s="257"/>
      <c r="I1447" s="270"/>
      <c r="J1447" s="270"/>
      <c r="K1447" s="257"/>
      <c r="L1447" s="257"/>
      <c r="M1447" s="257"/>
      <c r="N1447" s="257"/>
      <c r="O1447" s="258"/>
      <c r="P1447" s="270"/>
      <c r="Q1447" s="169"/>
      <c r="R1447" s="63"/>
      <c r="S1447" s="61"/>
    </row>
    <row r="1448" spans="2:49" s="60" customFormat="1" ht="12" x14ac:dyDescent="0.2">
      <c r="B1448" s="181"/>
      <c r="C1448" s="180"/>
      <c r="D1448" s="214">
        <v>16</v>
      </c>
      <c r="E1448" s="215"/>
      <c r="F1448" s="225" t="s">
        <v>2084</v>
      </c>
      <c r="G1448" s="217"/>
      <c r="H1448" s="257"/>
      <c r="I1448" s="257"/>
      <c r="J1448" s="257"/>
      <c r="K1448" s="257"/>
      <c r="L1448" s="257"/>
      <c r="M1448" s="257"/>
      <c r="N1448" s="257"/>
      <c r="O1448" s="258">
        <f>SUM(N1449:N1450)</f>
        <v>0</v>
      </c>
      <c r="P1448" s="258"/>
      <c r="Q1448" s="169"/>
      <c r="R1448" s="63"/>
      <c r="S1448" s="61"/>
    </row>
    <row r="1449" spans="2:49" s="60" customFormat="1" ht="24" x14ac:dyDescent="0.2">
      <c r="B1449" s="181"/>
      <c r="C1449" s="180" t="s">
        <v>1867</v>
      </c>
      <c r="D1449" s="214" t="s">
        <v>1025</v>
      </c>
      <c r="E1449" s="227">
        <v>72900</v>
      </c>
      <c r="F1449" s="216" t="s">
        <v>1889</v>
      </c>
      <c r="G1449" s="217" t="s">
        <v>2259</v>
      </c>
      <c r="H1449" s="257">
        <v>402</v>
      </c>
      <c r="I1449" s="270"/>
      <c r="J1449" s="270"/>
      <c r="K1449" s="271">
        <f>IF(H1449="","",I1449+J1449)</f>
        <v>0</v>
      </c>
      <c r="L1449" s="270">
        <f>IF(H1449="","",H1449*I1449)</f>
        <v>0</v>
      </c>
      <c r="M1449" s="270">
        <f>IF(H1449="","",H1449*J1449)</f>
        <v>0</v>
      </c>
      <c r="N1449" s="271">
        <f>IF(H1449="","",H1449*K1449)</f>
        <v>0</v>
      </c>
      <c r="O1449" s="270"/>
      <c r="P1449" s="270" t="e">
        <f>IF(OR(E1449="",G1449=0),"",VLOOKUP(E1449,#REF!,7,0)*H1449)</f>
        <v>#REF!</v>
      </c>
      <c r="Q1449" s="169"/>
      <c r="R1449" s="63"/>
      <c r="S1449" s="61"/>
    </row>
    <row r="1450" spans="2:49" s="60" customFormat="1" ht="12" x14ac:dyDescent="0.2">
      <c r="B1450" s="181"/>
      <c r="C1450" s="180" t="s">
        <v>1867</v>
      </c>
      <c r="D1450" s="214" t="s">
        <v>1026</v>
      </c>
      <c r="E1450" s="215">
        <v>9537</v>
      </c>
      <c r="F1450" s="216" t="s">
        <v>2085</v>
      </c>
      <c r="G1450" s="217" t="s">
        <v>2256</v>
      </c>
      <c r="H1450" s="257">
        <v>4058.14</v>
      </c>
      <c r="I1450" s="270"/>
      <c r="J1450" s="270"/>
      <c r="K1450" s="271">
        <f>IF(H1450="","",I1450+J1450)</f>
        <v>0</v>
      </c>
      <c r="L1450" s="270">
        <f>IF(H1450="","",H1450*I1450)</f>
        <v>0</v>
      </c>
      <c r="M1450" s="270">
        <f>IF(H1450="","",H1450*J1450)</f>
        <v>0</v>
      </c>
      <c r="N1450" s="271">
        <f>IF(H1450="","",H1450*K1450)</f>
        <v>0</v>
      </c>
      <c r="O1450" s="270"/>
      <c r="P1450" s="270" t="e">
        <f>IF(OR(E1450="",G1450=0),"",VLOOKUP(E1450,#REF!,7,0)*H1450)</f>
        <v>#REF!</v>
      </c>
      <c r="Q1450" s="169"/>
      <c r="R1450" s="63"/>
      <c r="S1450" s="61"/>
    </row>
    <row r="1451" spans="2:49" s="60" customFormat="1" ht="12" x14ac:dyDescent="0.2">
      <c r="B1451" s="181"/>
      <c r="C1451" s="180"/>
      <c r="D1451" s="260"/>
      <c r="E1451" s="261"/>
      <c r="F1451" s="226"/>
      <c r="G1451" s="262"/>
      <c r="H1451" s="257"/>
      <c r="I1451" s="257"/>
      <c r="J1451" s="257"/>
      <c r="K1451" s="257"/>
      <c r="L1451" s="257"/>
      <c r="M1451" s="257"/>
      <c r="N1451" s="257"/>
      <c r="O1451" s="258"/>
      <c r="P1451" s="258"/>
      <c r="Q1451" s="169"/>
      <c r="R1451" s="61"/>
      <c r="S1451" s="61"/>
    </row>
    <row r="1452" spans="2:49" s="60" customFormat="1" ht="12" x14ac:dyDescent="0.2">
      <c r="B1452" s="181"/>
      <c r="C1452" s="180"/>
      <c r="D1452" s="263"/>
      <c r="E1452" s="263"/>
      <c r="F1452" s="264" t="s">
        <v>1727</v>
      </c>
      <c r="G1452" s="265"/>
      <c r="H1452" s="308"/>
      <c r="I1452" s="308"/>
      <c r="J1452" s="308"/>
      <c r="K1452" s="308"/>
      <c r="L1452" s="308"/>
      <c r="M1452" s="308"/>
      <c r="N1452" s="308"/>
      <c r="O1452" s="308">
        <f>SUM(O9:O1450)</f>
        <v>0</v>
      </c>
      <c r="P1452" s="308"/>
      <c r="Q1452" s="169"/>
      <c r="R1452" s="61"/>
      <c r="S1452" s="61"/>
    </row>
    <row r="1453" spans="2:49" x14ac:dyDescent="0.25">
      <c r="B1453" s="54"/>
      <c r="C1453" s="178"/>
      <c r="D1453" s="7"/>
      <c r="E1453" s="8"/>
      <c r="F1453" s="48"/>
      <c r="G1453" s="53"/>
      <c r="H1453" s="9"/>
      <c r="I1453" s="55"/>
      <c r="J1453" s="56"/>
      <c r="K1453" s="10"/>
      <c r="L1453" s="11"/>
      <c r="M1453" s="11"/>
      <c r="N1453" s="12"/>
      <c r="O1453" s="13"/>
      <c r="P1453" s="182"/>
      <c r="Q1453" s="169"/>
      <c r="T1453" s="54"/>
      <c r="U1453" s="54"/>
      <c r="V1453" s="54"/>
      <c r="W1453" s="54"/>
      <c r="X1453" s="54"/>
      <c r="Y1453" s="54"/>
      <c r="Z1453" s="54"/>
      <c r="AA1453" s="54"/>
      <c r="AB1453" s="54"/>
      <c r="AC1453" s="54"/>
      <c r="AD1453" s="54"/>
      <c r="AE1453" s="54"/>
      <c r="AF1453" s="54"/>
      <c r="AG1453" s="54"/>
      <c r="AH1453" s="54"/>
      <c r="AI1453" s="54"/>
      <c r="AJ1453" s="54"/>
      <c r="AK1453" s="54"/>
      <c r="AL1453" s="54"/>
      <c r="AM1453" s="54"/>
      <c r="AN1453" s="54"/>
      <c r="AO1453" s="54"/>
      <c r="AP1453" s="54"/>
      <c r="AQ1453" s="54"/>
      <c r="AR1453" s="54"/>
      <c r="AS1453" s="54"/>
      <c r="AT1453" s="54"/>
      <c r="AU1453" s="54"/>
      <c r="AV1453" s="54"/>
      <c r="AW1453" s="54"/>
    </row>
    <row r="1454" spans="2:49" x14ac:dyDescent="0.25">
      <c r="B1454" s="54"/>
      <c r="D1454" s="7"/>
      <c r="E1454" s="8"/>
      <c r="F1454" s="48"/>
      <c r="G1454" s="53"/>
      <c r="H1454" s="9"/>
      <c r="I1454" s="55"/>
      <c r="J1454" s="56"/>
      <c r="K1454" s="10"/>
      <c r="L1454" s="11"/>
      <c r="M1454" s="11"/>
      <c r="N1454" s="12"/>
      <c r="O1454" s="183"/>
      <c r="P1454" s="182"/>
      <c r="Q1454" s="169"/>
      <c r="T1454" s="54"/>
      <c r="U1454" s="54"/>
      <c r="V1454" s="54"/>
      <c r="W1454" s="54"/>
      <c r="X1454" s="54"/>
      <c r="Y1454" s="54"/>
      <c r="Z1454" s="54"/>
      <c r="AA1454" s="54"/>
      <c r="AB1454" s="54"/>
      <c r="AC1454" s="54"/>
      <c r="AD1454" s="54"/>
      <c r="AE1454" s="54"/>
      <c r="AF1454" s="54"/>
      <c r="AG1454" s="54"/>
      <c r="AH1454" s="54"/>
      <c r="AI1454" s="54"/>
      <c r="AJ1454" s="54"/>
      <c r="AK1454" s="54"/>
      <c r="AL1454" s="54"/>
      <c r="AM1454" s="54"/>
      <c r="AN1454" s="54"/>
      <c r="AO1454" s="54"/>
      <c r="AP1454" s="54"/>
      <c r="AQ1454" s="54"/>
      <c r="AR1454" s="54"/>
      <c r="AS1454" s="54"/>
      <c r="AT1454" s="54"/>
      <c r="AU1454" s="54"/>
      <c r="AV1454" s="54"/>
      <c r="AW1454" s="54"/>
    </row>
    <row r="1455" spans="2:49" x14ac:dyDescent="0.25">
      <c r="B1455" s="59"/>
      <c r="C1455" s="178"/>
      <c r="D1455" s="7"/>
      <c r="E1455" s="8"/>
      <c r="F1455" s="48"/>
      <c r="G1455" s="53"/>
      <c r="H1455" s="9"/>
      <c r="I1455" s="55"/>
      <c r="J1455" s="56"/>
      <c r="K1455" s="10"/>
      <c r="L1455" s="184">
        <f>SUM(L9:L1454)</f>
        <v>0</v>
      </c>
      <c r="M1455" s="184">
        <f>SUM(M9:M1454)</f>
        <v>0</v>
      </c>
      <c r="N1455" s="184">
        <f>SUM(N9:N1454)</f>
        <v>0</v>
      </c>
      <c r="O1455" s="309"/>
      <c r="P1455" s="182"/>
      <c r="Q1455" s="169"/>
      <c r="T1455" s="54"/>
      <c r="U1455" s="54"/>
      <c r="V1455" s="54"/>
      <c r="W1455" s="54"/>
      <c r="X1455" s="54"/>
      <c r="Y1455" s="54"/>
      <c r="Z1455" s="54"/>
      <c r="AA1455" s="54"/>
      <c r="AB1455" s="54"/>
      <c r="AC1455" s="54"/>
      <c r="AD1455" s="54"/>
      <c r="AE1455" s="54"/>
      <c r="AF1455" s="54"/>
      <c r="AG1455" s="54"/>
      <c r="AH1455" s="54"/>
      <c r="AI1455" s="54"/>
      <c r="AJ1455" s="54"/>
      <c r="AK1455" s="54"/>
      <c r="AL1455" s="54"/>
      <c r="AM1455" s="54"/>
      <c r="AN1455" s="54"/>
      <c r="AO1455" s="54"/>
      <c r="AP1455" s="54"/>
      <c r="AQ1455" s="54"/>
      <c r="AR1455" s="54"/>
      <c r="AS1455" s="54"/>
      <c r="AT1455" s="54"/>
      <c r="AU1455" s="54"/>
      <c r="AV1455" s="54"/>
      <c r="AW1455" s="54"/>
    </row>
    <row r="1456" spans="2:49" x14ac:dyDescent="0.25">
      <c r="B1456" s="62"/>
      <c r="C1456" s="178"/>
      <c r="D1456" s="7"/>
      <c r="E1456" s="8"/>
      <c r="F1456" s="48"/>
      <c r="G1456" s="53"/>
      <c r="H1456" s="9"/>
      <c r="I1456" s="55"/>
      <c r="J1456" s="56"/>
      <c r="K1456" s="10"/>
      <c r="L1456" s="11"/>
      <c r="M1456" s="11"/>
      <c r="N1456" s="12"/>
      <c r="O1456" s="183"/>
      <c r="P1456" s="182"/>
      <c r="Q1456" s="169"/>
      <c r="T1456" s="54"/>
      <c r="U1456" s="54"/>
      <c r="V1456" s="54"/>
      <c r="W1456" s="54"/>
      <c r="X1456" s="54"/>
      <c r="Y1456" s="54"/>
      <c r="Z1456" s="54"/>
      <c r="AA1456" s="54"/>
      <c r="AB1456" s="54"/>
      <c r="AC1456" s="54"/>
      <c r="AD1456" s="54"/>
      <c r="AE1456" s="54"/>
      <c r="AF1456" s="54"/>
      <c r="AG1456" s="54"/>
      <c r="AH1456" s="54"/>
      <c r="AI1456" s="54"/>
      <c r="AJ1456" s="54"/>
      <c r="AK1456" s="54"/>
      <c r="AL1456" s="54"/>
      <c r="AM1456" s="54"/>
      <c r="AN1456" s="54"/>
      <c r="AO1456" s="54"/>
      <c r="AP1456" s="54"/>
      <c r="AQ1456" s="54"/>
      <c r="AR1456" s="54"/>
      <c r="AS1456" s="54"/>
      <c r="AT1456" s="54"/>
      <c r="AU1456" s="54"/>
      <c r="AV1456" s="54"/>
      <c r="AW1456" s="54"/>
    </row>
    <row r="1457" spans="2:49" x14ac:dyDescent="0.25">
      <c r="B1457" s="59"/>
      <c r="C1457" s="178"/>
      <c r="D1457" s="7"/>
      <c r="E1457" s="8"/>
      <c r="F1457" s="48"/>
      <c r="G1457" s="53"/>
      <c r="H1457" s="9"/>
      <c r="I1457" s="55"/>
      <c r="J1457" s="56"/>
      <c r="K1457" s="10"/>
      <c r="L1457" s="185" t="e">
        <f>+L1455/N1455</f>
        <v>#DIV/0!</v>
      </c>
      <c r="M1457" s="185" t="e">
        <f>+M1455/N1455</f>
        <v>#DIV/0!</v>
      </c>
      <c r="N1457" s="12"/>
      <c r="O1457" s="183"/>
      <c r="P1457" s="182"/>
      <c r="Q1457" s="169"/>
      <c r="T1457" s="54"/>
      <c r="U1457" s="54"/>
      <c r="V1457" s="54"/>
      <c r="W1457" s="54"/>
      <c r="X1457" s="54"/>
      <c r="Y1457" s="54"/>
      <c r="Z1457" s="54"/>
      <c r="AA1457" s="54"/>
      <c r="AB1457" s="54"/>
      <c r="AC1457" s="54"/>
      <c r="AD1457" s="54"/>
      <c r="AE1457" s="54"/>
      <c r="AF1457" s="54"/>
      <c r="AG1457" s="54"/>
      <c r="AH1457" s="54"/>
      <c r="AI1457" s="54"/>
      <c r="AJ1457" s="54"/>
      <c r="AK1457" s="54"/>
      <c r="AL1457" s="54"/>
      <c r="AM1457" s="54"/>
      <c r="AN1457" s="54"/>
      <c r="AO1457" s="54"/>
      <c r="AP1457" s="54"/>
      <c r="AQ1457" s="54"/>
      <c r="AR1457" s="54"/>
      <c r="AS1457" s="54"/>
      <c r="AT1457" s="54"/>
      <c r="AU1457" s="54"/>
      <c r="AV1457" s="54"/>
      <c r="AW1457" s="54"/>
    </row>
    <row r="1458" spans="2:49" x14ac:dyDescent="0.25">
      <c r="B1458" s="54"/>
      <c r="D1458" s="7"/>
      <c r="E1458" s="8"/>
      <c r="F1458" s="48"/>
      <c r="G1458" s="53"/>
      <c r="H1458" s="9"/>
      <c r="I1458" s="55"/>
      <c r="J1458" s="56"/>
      <c r="K1458" s="10"/>
      <c r="L1458" s="11"/>
      <c r="M1458" s="11"/>
      <c r="N1458" s="12"/>
      <c r="O1458" s="183"/>
      <c r="P1458" s="182"/>
      <c r="Q1458" s="169"/>
      <c r="T1458" s="54"/>
      <c r="U1458" s="54"/>
      <c r="V1458" s="54"/>
      <c r="W1458" s="54"/>
      <c r="X1458" s="54"/>
      <c r="Y1458" s="54"/>
      <c r="Z1458" s="54"/>
      <c r="AA1458" s="54"/>
      <c r="AB1458" s="54"/>
      <c r="AC1458" s="54"/>
      <c r="AD1458" s="54"/>
      <c r="AE1458" s="54"/>
      <c r="AF1458" s="54"/>
      <c r="AG1458" s="54"/>
      <c r="AH1458" s="54"/>
      <c r="AI1458" s="54"/>
      <c r="AJ1458" s="54"/>
      <c r="AK1458" s="54"/>
      <c r="AL1458" s="54"/>
      <c r="AM1458" s="54"/>
      <c r="AN1458" s="54"/>
      <c r="AO1458" s="54"/>
      <c r="AP1458" s="54"/>
      <c r="AQ1458" s="54"/>
      <c r="AR1458" s="54"/>
      <c r="AS1458" s="54"/>
      <c r="AT1458" s="54"/>
      <c r="AU1458" s="54"/>
      <c r="AV1458" s="54"/>
      <c r="AW1458" s="54"/>
    </row>
    <row r="1459" spans="2:49" x14ac:dyDescent="0.25">
      <c r="B1459" s="54"/>
      <c r="D1459" s="7"/>
      <c r="E1459" s="8"/>
      <c r="F1459" s="48"/>
      <c r="G1459" s="53"/>
      <c r="H1459" s="9"/>
      <c r="I1459" s="55"/>
      <c r="J1459" s="56"/>
      <c r="K1459" s="10"/>
      <c r="L1459" s="195"/>
      <c r="M1459" s="196"/>
      <c r="N1459" s="197"/>
      <c r="O1459" s="198"/>
      <c r="P1459" s="182"/>
      <c r="Q1459" s="169"/>
      <c r="T1459" s="54"/>
      <c r="U1459" s="54"/>
      <c r="V1459" s="54"/>
      <c r="W1459" s="54"/>
      <c r="X1459" s="54"/>
      <c r="Y1459" s="54"/>
      <c r="Z1459" s="54"/>
      <c r="AA1459" s="54"/>
      <c r="AB1459" s="54"/>
      <c r="AC1459" s="54"/>
      <c r="AD1459" s="54"/>
      <c r="AE1459" s="54"/>
      <c r="AF1459" s="54"/>
      <c r="AG1459" s="54"/>
      <c r="AH1459" s="54"/>
      <c r="AI1459" s="54"/>
      <c r="AJ1459" s="54"/>
      <c r="AK1459" s="54"/>
      <c r="AL1459" s="54"/>
      <c r="AM1459" s="54"/>
      <c r="AN1459" s="54"/>
      <c r="AO1459" s="54"/>
      <c r="AP1459" s="54"/>
      <c r="AQ1459" s="54"/>
      <c r="AR1459" s="54"/>
      <c r="AS1459" s="54"/>
      <c r="AT1459" s="54"/>
      <c r="AU1459" s="54"/>
      <c r="AV1459" s="54"/>
      <c r="AW1459" s="54"/>
    </row>
    <row r="1460" spans="2:49" x14ac:dyDescent="0.25">
      <c r="B1460" s="54"/>
      <c r="D1460" s="7"/>
      <c r="E1460" s="8"/>
      <c r="F1460" s="48"/>
      <c r="G1460" s="53"/>
      <c r="H1460" s="9"/>
      <c r="I1460" s="55"/>
      <c r="J1460" s="56"/>
      <c r="K1460" s="10"/>
      <c r="L1460" s="199"/>
      <c r="M1460" s="200" t="s">
        <v>1071</v>
      </c>
      <c r="N1460" s="201" t="e">
        <f>+#REF!</f>
        <v>#REF!</v>
      </c>
      <c r="O1460" s="202" t="s">
        <v>2253</v>
      </c>
      <c r="P1460" s="182"/>
      <c r="Q1460" s="169"/>
      <c r="T1460" s="54"/>
      <c r="U1460" s="54"/>
      <c r="V1460" s="54"/>
      <c r="W1460" s="54"/>
      <c r="X1460" s="54"/>
      <c r="Y1460" s="54"/>
      <c r="Z1460" s="54"/>
      <c r="AA1460" s="54"/>
      <c r="AB1460" s="54"/>
      <c r="AC1460" s="54"/>
      <c r="AD1460" s="54"/>
      <c r="AE1460" s="54"/>
      <c r="AF1460" s="54"/>
      <c r="AG1460" s="54"/>
      <c r="AH1460" s="54"/>
      <c r="AI1460" s="54"/>
      <c r="AJ1460" s="54"/>
      <c r="AK1460" s="54"/>
      <c r="AL1460" s="54"/>
      <c r="AM1460" s="54"/>
      <c r="AN1460" s="54"/>
      <c r="AO1460" s="54"/>
      <c r="AP1460" s="54"/>
      <c r="AQ1460" s="54"/>
      <c r="AR1460" s="54"/>
      <c r="AS1460" s="54"/>
      <c r="AT1460" s="54"/>
      <c r="AU1460" s="54"/>
      <c r="AV1460" s="54"/>
      <c r="AW1460" s="54"/>
    </row>
    <row r="1461" spans="2:49" x14ac:dyDescent="0.25">
      <c r="B1461" s="54"/>
      <c r="D1461" s="7"/>
      <c r="E1461" s="8"/>
      <c r="F1461" s="48"/>
      <c r="G1461" s="53"/>
      <c r="H1461" s="9"/>
      <c r="I1461" s="55"/>
      <c r="J1461" s="56"/>
      <c r="K1461" s="10"/>
      <c r="L1461" s="199"/>
      <c r="M1461" s="200" t="s">
        <v>1072</v>
      </c>
      <c r="N1461" s="201" t="e">
        <f>+#REF!</f>
        <v>#REF!</v>
      </c>
      <c r="O1461" s="202" t="s">
        <v>2253</v>
      </c>
      <c r="P1461" s="182"/>
      <c r="Q1461" s="169"/>
      <c r="T1461" s="54"/>
      <c r="U1461" s="54"/>
      <c r="V1461" s="54"/>
      <c r="W1461" s="54"/>
      <c r="X1461" s="54"/>
      <c r="Y1461" s="54"/>
      <c r="Z1461" s="54"/>
      <c r="AA1461" s="54"/>
      <c r="AB1461" s="54"/>
      <c r="AC1461" s="54"/>
      <c r="AD1461" s="54"/>
      <c r="AE1461" s="54"/>
      <c r="AF1461" s="54"/>
      <c r="AG1461" s="54"/>
      <c r="AH1461" s="54"/>
      <c r="AI1461" s="54"/>
      <c r="AJ1461" s="54"/>
      <c r="AK1461" s="54"/>
      <c r="AL1461" s="54"/>
      <c r="AM1461" s="54"/>
      <c r="AN1461" s="54"/>
      <c r="AO1461" s="54"/>
      <c r="AP1461" s="54"/>
      <c r="AQ1461" s="54"/>
      <c r="AR1461" s="54"/>
      <c r="AS1461" s="54"/>
      <c r="AT1461" s="54"/>
      <c r="AU1461" s="54"/>
      <c r="AV1461" s="54"/>
      <c r="AW1461" s="54"/>
    </row>
    <row r="1462" spans="2:49" x14ac:dyDescent="0.25">
      <c r="B1462" s="54"/>
      <c r="D1462" s="7"/>
      <c r="E1462" s="8"/>
      <c r="F1462" s="48"/>
      <c r="G1462" s="53"/>
      <c r="H1462" s="9"/>
      <c r="I1462" s="55"/>
      <c r="J1462" s="56"/>
      <c r="K1462" s="10"/>
      <c r="L1462" s="199"/>
      <c r="M1462" s="200" t="s">
        <v>1073</v>
      </c>
      <c r="N1462" s="201" t="e">
        <f>+N1461+N1460</f>
        <v>#REF!</v>
      </c>
      <c r="O1462" s="202" t="s">
        <v>2253</v>
      </c>
      <c r="P1462" s="182"/>
      <c r="Q1462" s="169"/>
      <c r="T1462" s="54"/>
      <c r="U1462" s="54"/>
      <c r="V1462" s="54"/>
      <c r="W1462" s="54"/>
      <c r="X1462" s="54"/>
      <c r="Y1462" s="54"/>
      <c r="Z1462" s="54"/>
      <c r="AA1462" s="54"/>
      <c r="AB1462" s="54"/>
      <c r="AC1462" s="54"/>
      <c r="AD1462" s="54"/>
      <c r="AE1462" s="54"/>
      <c r="AF1462" s="54"/>
      <c r="AG1462" s="54"/>
      <c r="AH1462" s="54"/>
      <c r="AI1462" s="54"/>
      <c r="AJ1462" s="54"/>
      <c r="AK1462" s="54"/>
      <c r="AL1462" s="54"/>
      <c r="AM1462" s="54"/>
      <c r="AN1462" s="54"/>
      <c r="AO1462" s="54"/>
      <c r="AP1462" s="54"/>
      <c r="AQ1462" s="54"/>
      <c r="AR1462" s="54"/>
      <c r="AS1462" s="54"/>
      <c r="AT1462" s="54"/>
      <c r="AU1462" s="54"/>
      <c r="AV1462" s="54"/>
      <c r="AW1462" s="54"/>
    </row>
    <row r="1463" spans="2:49" x14ac:dyDescent="0.25">
      <c r="B1463" s="54"/>
      <c r="D1463" s="7"/>
      <c r="E1463" s="8"/>
      <c r="F1463" s="48"/>
      <c r="G1463" s="53"/>
      <c r="H1463" s="9"/>
      <c r="I1463" s="55"/>
      <c r="J1463" s="56"/>
      <c r="K1463" s="10"/>
      <c r="L1463" s="199"/>
      <c r="M1463" s="200" t="s">
        <v>1074</v>
      </c>
      <c r="N1463" s="203">
        <v>4058.14</v>
      </c>
      <c r="O1463" s="202" t="s">
        <v>1561</v>
      </c>
      <c r="P1463" s="182"/>
      <c r="T1463" s="54"/>
      <c r="U1463" s="54"/>
      <c r="V1463" s="54"/>
      <c r="W1463" s="54"/>
      <c r="X1463" s="54"/>
      <c r="Y1463" s="54"/>
      <c r="Z1463" s="54"/>
      <c r="AA1463" s="54"/>
      <c r="AB1463" s="54"/>
      <c r="AC1463" s="54"/>
      <c r="AD1463" s="54"/>
      <c r="AE1463" s="54"/>
      <c r="AF1463" s="54"/>
      <c r="AG1463" s="54"/>
      <c r="AH1463" s="54"/>
      <c r="AI1463" s="54"/>
      <c r="AJ1463" s="54"/>
      <c r="AK1463" s="54"/>
      <c r="AL1463" s="54"/>
      <c r="AM1463" s="54"/>
      <c r="AN1463" s="54"/>
      <c r="AO1463" s="54"/>
      <c r="AP1463" s="54"/>
      <c r="AQ1463" s="54"/>
      <c r="AR1463" s="54"/>
      <c r="AS1463" s="54"/>
      <c r="AT1463" s="54"/>
      <c r="AU1463" s="54"/>
      <c r="AV1463" s="54"/>
      <c r="AW1463" s="54"/>
    </row>
    <row r="1464" spans="2:49" x14ac:dyDescent="0.25">
      <c r="B1464" s="54"/>
      <c r="D1464" s="7"/>
      <c r="E1464" s="8"/>
      <c r="F1464" s="48"/>
      <c r="G1464" s="53"/>
      <c r="H1464" s="9"/>
      <c r="I1464" s="55"/>
      <c r="J1464" s="56"/>
      <c r="K1464" s="10"/>
      <c r="L1464" s="199"/>
      <c r="M1464" s="200"/>
      <c r="N1464" s="208" t="e">
        <f>+N1462/N1463</f>
        <v>#REF!</v>
      </c>
      <c r="O1464" s="209" t="s">
        <v>1686</v>
      </c>
      <c r="P1464" s="182"/>
      <c r="T1464" s="54"/>
      <c r="U1464" s="54"/>
      <c r="V1464" s="54"/>
      <c r="W1464" s="54"/>
      <c r="X1464" s="54"/>
      <c r="Y1464" s="54"/>
      <c r="Z1464" s="54"/>
      <c r="AA1464" s="54"/>
      <c r="AB1464" s="54"/>
      <c r="AC1464" s="54"/>
      <c r="AD1464" s="54"/>
      <c r="AE1464" s="54"/>
      <c r="AF1464" s="54"/>
      <c r="AG1464" s="54"/>
      <c r="AH1464" s="54"/>
      <c r="AI1464" s="54"/>
      <c r="AJ1464" s="54"/>
      <c r="AK1464" s="54"/>
      <c r="AL1464" s="54"/>
      <c r="AM1464" s="54"/>
      <c r="AN1464" s="54"/>
      <c r="AO1464" s="54"/>
      <c r="AP1464" s="54"/>
      <c r="AQ1464" s="54"/>
      <c r="AR1464" s="54"/>
      <c r="AS1464" s="54"/>
      <c r="AT1464" s="54"/>
      <c r="AU1464" s="54"/>
      <c r="AV1464" s="54"/>
      <c r="AW1464" s="54"/>
    </row>
    <row r="1465" spans="2:49" ht="15.75" thickBot="1" x14ac:dyDescent="0.3">
      <c r="B1465" s="54"/>
      <c r="D1465" s="7"/>
      <c r="E1465" s="8"/>
      <c r="F1465" s="48"/>
      <c r="G1465" s="53"/>
      <c r="H1465" s="9"/>
      <c r="I1465" s="55"/>
      <c r="J1465" s="56"/>
      <c r="K1465" s="10"/>
      <c r="L1465" s="204"/>
      <c r="M1465" s="205"/>
      <c r="N1465" s="206"/>
      <c r="O1465" s="207"/>
      <c r="P1465" s="182"/>
      <c r="T1465" s="54"/>
      <c r="U1465" s="54"/>
      <c r="V1465" s="54"/>
      <c r="W1465" s="54"/>
      <c r="X1465" s="54"/>
      <c r="Y1465" s="54"/>
      <c r="Z1465" s="54"/>
      <c r="AA1465" s="54"/>
      <c r="AB1465" s="54"/>
      <c r="AC1465" s="54"/>
      <c r="AD1465" s="54"/>
      <c r="AE1465" s="54"/>
      <c r="AF1465" s="54"/>
      <c r="AG1465" s="54"/>
      <c r="AH1465" s="54"/>
      <c r="AI1465" s="54"/>
      <c r="AJ1465" s="54"/>
      <c r="AK1465" s="54"/>
      <c r="AL1465" s="54"/>
      <c r="AM1465" s="54"/>
      <c r="AN1465" s="54"/>
      <c r="AO1465" s="54"/>
      <c r="AP1465" s="54"/>
      <c r="AQ1465" s="54"/>
      <c r="AR1465" s="54"/>
      <c r="AS1465" s="54"/>
      <c r="AT1465" s="54"/>
      <c r="AU1465" s="54"/>
      <c r="AV1465" s="54"/>
      <c r="AW1465" s="54"/>
    </row>
    <row r="1466" spans="2:49" x14ac:dyDescent="0.25">
      <c r="B1466" s="54"/>
      <c r="D1466" s="7"/>
      <c r="E1466" s="8"/>
      <c r="F1466" s="48"/>
      <c r="G1466" s="53"/>
      <c r="H1466" s="9"/>
      <c r="I1466" s="55"/>
      <c r="J1466" s="56"/>
      <c r="K1466" s="10"/>
      <c r="L1466" s="11"/>
      <c r="M1466" s="11"/>
      <c r="N1466" s="12"/>
      <c r="O1466" s="183"/>
      <c r="P1466" s="182"/>
      <c r="T1466" s="54"/>
      <c r="U1466" s="54"/>
      <c r="V1466" s="54"/>
      <c r="W1466" s="54"/>
      <c r="X1466" s="54"/>
      <c r="Y1466" s="54"/>
      <c r="Z1466" s="54"/>
      <c r="AA1466" s="54"/>
      <c r="AB1466" s="54"/>
      <c r="AC1466" s="54"/>
      <c r="AD1466" s="54"/>
      <c r="AE1466" s="54"/>
      <c r="AF1466" s="54"/>
      <c r="AG1466" s="54"/>
      <c r="AH1466" s="54"/>
      <c r="AI1466" s="54"/>
      <c r="AJ1466" s="54"/>
      <c r="AK1466" s="54"/>
      <c r="AL1466" s="54"/>
      <c r="AM1466" s="54"/>
      <c r="AN1466" s="54"/>
      <c r="AO1466" s="54"/>
      <c r="AP1466" s="54"/>
      <c r="AQ1466" s="54"/>
      <c r="AR1466" s="54"/>
      <c r="AS1466" s="54"/>
      <c r="AT1466" s="54"/>
      <c r="AU1466" s="54"/>
      <c r="AV1466" s="54"/>
      <c r="AW1466" s="54"/>
    </row>
    <row r="1467" spans="2:49" x14ac:dyDescent="0.25">
      <c r="B1467" s="54"/>
      <c r="D1467" s="7"/>
      <c r="E1467" s="8"/>
      <c r="F1467" s="48"/>
      <c r="G1467" s="53"/>
      <c r="H1467" s="9"/>
      <c r="I1467" s="55"/>
      <c r="J1467" s="56"/>
      <c r="K1467" s="10"/>
      <c r="L1467" s="11"/>
      <c r="M1467" s="11"/>
      <c r="N1467" s="12"/>
      <c r="O1467" s="183"/>
      <c r="P1467" s="182"/>
      <c r="T1467" s="54"/>
      <c r="U1467" s="54"/>
      <c r="V1467" s="54"/>
      <c r="W1467" s="54"/>
      <c r="X1467" s="54"/>
      <c r="Y1467" s="54"/>
      <c r="Z1467" s="54"/>
      <c r="AA1467" s="54"/>
      <c r="AB1467" s="54"/>
      <c r="AC1467" s="54"/>
      <c r="AD1467" s="54"/>
      <c r="AE1467" s="54"/>
      <c r="AF1467" s="54"/>
      <c r="AG1467" s="54"/>
      <c r="AH1467" s="54"/>
      <c r="AI1467" s="54"/>
      <c r="AJ1467" s="54"/>
      <c r="AK1467" s="54"/>
      <c r="AL1467" s="54"/>
      <c r="AM1467" s="54"/>
      <c r="AN1467" s="54"/>
      <c r="AO1467" s="54"/>
      <c r="AP1467" s="54"/>
      <c r="AQ1467" s="54"/>
      <c r="AR1467" s="54"/>
      <c r="AS1467" s="54"/>
      <c r="AT1467" s="54"/>
      <c r="AU1467" s="54"/>
      <c r="AV1467" s="54"/>
      <c r="AW1467" s="54"/>
    </row>
    <row r="1468" spans="2:49" x14ac:dyDescent="0.25">
      <c r="B1468" s="54"/>
      <c r="D1468" s="7"/>
      <c r="E1468" s="8"/>
      <c r="F1468" s="48"/>
      <c r="G1468" s="53"/>
      <c r="H1468" s="9"/>
      <c r="I1468" s="55"/>
      <c r="J1468" s="56"/>
      <c r="K1468" s="10"/>
      <c r="L1468" s="11"/>
      <c r="M1468" s="11"/>
      <c r="N1468" s="12"/>
      <c r="O1468" s="183"/>
      <c r="P1468" s="182"/>
      <c r="T1468" s="54"/>
      <c r="U1468" s="54"/>
      <c r="V1468" s="54"/>
      <c r="W1468" s="54"/>
      <c r="X1468" s="54"/>
      <c r="Y1468" s="54"/>
      <c r="Z1468" s="54"/>
      <c r="AA1468" s="54"/>
      <c r="AB1468" s="54"/>
      <c r="AC1468" s="54"/>
      <c r="AD1468" s="54"/>
      <c r="AE1468" s="54"/>
      <c r="AF1468" s="54"/>
      <c r="AG1468" s="54"/>
      <c r="AH1468" s="54"/>
      <c r="AI1468" s="54"/>
      <c r="AJ1468" s="54"/>
      <c r="AK1468" s="54"/>
      <c r="AL1468" s="54"/>
      <c r="AM1468" s="54"/>
      <c r="AN1468" s="54"/>
      <c r="AO1468" s="54"/>
      <c r="AP1468" s="54"/>
      <c r="AQ1468" s="54"/>
      <c r="AR1468" s="54"/>
      <c r="AS1468" s="54"/>
      <c r="AT1468" s="54"/>
      <c r="AU1468" s="54"/>
      <c r="AV1468" s="54"/>
      <c r="AW1468" s="54"/>
    </row>
    <row r="1469" spans="2:49" x14ac:dyDescent="0.25">
      <c r="B1469" s="54"/>
      <c r="D1469" s="7"/>
      <c r="E1469" s="8"/>
      <c r="F1469" s="48"/>
      <c r="G1469" s="53"/>
      <c r="H1469" s="9"/>
      <c r="I1469" s="55"/>
      <c r="J1469" s="56"/>
      <c r="K1469" s="10"/>
      <c r="L1469" s="11"/>
      <c r="M1469" s="11"/>
      <c r="N1469" s="12"/>
      <c r="O1469" s="183"/>
      <c r="P1469" s="182"/>
      <c r="T1469" s="54"/>
      <c r="U1469" s="54"/>
      <c r="V1469" s="54"/>
      <c r="W1469" s="54"/>
      <c r="X1469" s="54"/>
      <c r="Y1469" s="54"/>
      <c r="Z1469" s="54"/>
      <c r="AA1469" s="54"/>
      <c r="AB1469" s="54"/>
      <c r="AC1469" s="54"/>
      <c r="AD1469" s="54"/>
      <c r="AE1469" s="54"/>
      <c r="AF1469" s="54"/>
      <c r="AG1469" s="54"/>
      <c r="AH1469" s="54"/>
      <c r="AI1469" s="54"/>
      <c r="AJ1469" s="54"/>
      <c r="AK1469" s="54"/>
      <c r="AL1469" s="54"/>
      <c r="AM1469" s="54"/>
      <c r="AN1469" s="54"/>
      <c r="AO1469" s="54"/>
      <c r="AP1469" s="54"/>
      <c r="AQ1469" s="54"/>
      <c r="AR1469" s="54"/>
      <c r="AS1469" s="54"/>
      <c r="AT1469" s="54"/>
      <c r="AU1469" s="54"/>
      <c r="AV1469" s="54"/>
      <c r="AW1469" s="54"/>
    </row>
    <row r="1470" spans="2:49" x14ac:dyDescent="0.25">
      <c r="B1470" s="54"/>
      <c r="D1470" s="7"/>
      <c r="E1470" s="8"/>
      <c r="F1470" s="48"/>
      <c r="G1470" s="53"/>
      <c r="H1470" s="9"/>
      <c r="I1470" s="55"/>
      <c r="J1470" s="56"/>
      <c r="K1470" s="10"/>
      <c r="L1470" s="11"/>
      <c r="M1470" s="11"/>
      <c r="N1470" s="12"/>
      <c r="O1470" s="183"/>
      <c r="P1470" s="182"/>
      <c r="T1470" s="54"/>
      <c r="U1470" s="54"/>
      <c r="V1470" s="54"/>
      <c r="W1470" s="54"/>
      <c r="X1470" s="54"/>
      <c r="Y1470" s="54"/>
      <c r="Z1470" s="54"/>
      <c r="AA1470" s="54"/>
      <c r="AB1470" s="54"/>
      <c r="AC1470" s="54"/>
      <c r="AD1470" s="54"/>
      <c r="AE1470" s="54"/>
      <c r="AF1470" s="54"/>
      <c r="AG1470" s="54"/>
      <c r="AH1470" s="54"/>
      <c r="AI1470" s="54"/>
      <c r="AJ1470" s="54"/>
      <c r="AK1470" s="54"/>
      <c r="AL1470" s="54"/>
      <c r="AM1470" s="54"/>
      <c r="AN1470" s="54"/>
      <c r="AO1470" s="54"/>
      <c r="AP1470" s="54"/>
      <c r="AQ1470" s="54"/>
      <c r="AR1470" s="54"/>
      <c r="AS1470" s="54"/>
      <c r="AT1470" s="54"/>
      <c r="AU1470" s="54"/>
      <c r="AV1470" s="54"/>
      <c r="AW1470" s="54"/>
    </row>
    <row r="1471" spans="2:49" x14ac:dyDescent="0.25">
      <c r="B1471" s="54"/>
      <c r="D1471" s="7"/>
      <c r="E1471" s="8"/>
      <c r="F1471" s="48"/>
      <c r="G1471" s="53"/>
      <c r="H1471" s="9"/>
      <c r="I1471" s="55"/>
      <c r="J1471" s="56"/>
      <c r="K1471" s="10"/>
      <c r="L1471" s="11"/>
      <c r="M1471" s="11"/>
      <c r="N1471" s="12"/>
      <c r="O1471" s="183"/>
      <c r="P1471" s="182"/>
      <c r="T1471" s="54"/>
      <c r="U1471" s="54"/>
      <c r="V1471" s="54"/>
      <c r="W1471" s="54"/>
      <c r="X1471" s="54"/>
      <c r="Y1471" s="54"/>
      <c r="Z1471" s="54"/>
      <c r="AA1471" s="54"/>
      <c r="AB1471" s="54"/>
      <c r="AC1471" s="54"/>
      <c r="AD1471" s="54"/>
      <c r="AE1471" s="54"/>
      <c r="AF1471" s="54"/>
      <c r="AG1471" s="54"/>
      <c r="AH1471" s="54"/>
      <c r="AI1471" s="54"/>
      <c r="AJ1471" s="54"/>
      <c r="AK1471" s="54"/>
      <c r="AL1471" s="54"/>
      <c r="AM1471" s="54"/>
      <c r="AN1471" s="54"/>
      <c r="AO1471" s="54"/>
      <c r="AP1471" s="54"/>
      <c r="AQ1471" s="54"/>
      <c r="AR1471" s="54"/>
      <c r="AS1471" s="54"/>
      <c r="AT1471" s="54"/>
      <c r="AU1471" s="54"/>
      <c r="AV1471" s="54"/>
      <c r="AW1471" s="54"/>
    </row>
    <row r="1472" spans="2:49" x14ac:dyDescent="0.25">
      <c r="B1472" s="54"/>
      <c r="D1472" s="7"/>
      <c r="E1472" s="8"/>
      <c r="F1472" s="48"/>
      <c r="G1472" s="53"/>
      <c r="H1472" s="9"/>
      <c r="I1472" s="55"/>
      <c r="J1472" s="56"/>
      <c r="K1472" s="10"/>
      <c r="L1472" s="11"/>
      <c r="M1472" s="11"/>
      <c r="N1472" s="12"/>
      <c r="O1472" s="183"/>
      <c r="P1472" s="182"/>
      <c r="T1472" s="54"/>
      <c r="U1472" s="54"/>
      <c r="V1472" s="54"/>
      <c r="W1472" s="54"/>
      <c r="X1472" s="54"/>
      <c r="Y1472" s="54"/>
      <c r="Z1472" s="54"/>
      <c r="AA1472" s="54"/>
      <c r="AB1472" s="54"/>
      <c r="AC1472" s="54"/>
      <c r="AD1472" s="54"/>
      <c r="AE1472" s="54"/>
      <c r="AF1472" s="54"/>
      <c r="AG1472" s="54"/>
      <c r="AH1472" s="54"/>
      <c r="AI1472" s="54"/>
      <c r="AJ1472" s="54"/>
      <c r="AK1472" s="54"/>
      <c r="AL1472" s="54"/>
      <c r="AM1472" s="54"/>
      <c r="AN1472" s="54"/>
      <c r="AO1472" s="54"/>
      <c r="AP1472" s="54"/>
      <c r="AQ1472" s="54"/>
      <c r="AR1472" s="54"/>
      <c r="AS1472" s="54"/>
      <c r="AT1472" s="54"/>
      <c r="AU1472" s="54"/>
      <c r="AV1472" s="54"/>
      <c r="AW1472" s="54"/>
    </row>
    <row r="1473" spans="2:49" x14ac:dyDescent="0.25">
      <c r="B1473" s="54"/>
      <c r="D1473" s="7"/>
      <c r="E1473" s="8"/>
      <c r="F1473" s="48"/>
      <c r="G1473" s="53"/>
      <c r="H1473" s="9"/>
      <c r="I1473" s="55"/>
      <c r="J1473" s="56"/>
      <c r="K1473" s="10"/>
      <c r="L1473" s="11"/>
      <c r="M1473" s="11"/>
      <c r="N1473" s="12"/>
      <c r="O1473" s="183"/>
      <c r="P1473" s="182"/>
      <c r="T1473" s="54"/>
      <c r="U1473" s="54"/>
      <c r="V1473" s="54"/>
      <c r="W1473" s="54"/>
      <c r="X1473" s="54"/>
      <c r="Y1473" s="54"/>
      <c r="Z1473" s="54"/>
      <c r="AA1473" s="54"/>
      <c r="AB1473" s="54"/>
      <c r="AC1473" s="54"/>
      <c r="AD1473" s="54"/>
      <c r="AE1473" s="54"/>
      <c r="AF1473" s="54"/>
      <c r="AG1473" s="54"/>
      <c r="AH1473" s="54"/>
      <c r="AI1473" s="54"/>
      <c r="AJ1473" s="54"/>
      <c r="AK1473" s="54"/>
      <c r="AL1473" s="54"/>
      <c r="AM1473" s="54"/>
      <c r="AN1473" s="54"/>
      <c r="AO1473" s="54"/>
      <c r="AP1473" s="54"/>
      <c r="AQ1473" s="54"/>
      <c r="AR1473" s="54"/>
      <c r="AS1473" s="54"/>
      <c r="AT1473" s="54"/>
      <c r="AU1473" s="54"/>
      <c r="AV1473" s="54"/>
      <c r="AW1473" s="54"/>
    </row>
    <row r="1474" spans="2:49" x14ac:dyDescent="0.25">
      <c r="B1474" s="54"/>
      <c r="D1474" s="7"/>
      <c r="E1474" s="8"/>
      <c r="F1474" s="48"/>
      <c r="G1474" s="53"/>
      <c r="H1474" s="9"/>
      <c r="I1474" s="55"/>
      <c r="J1474" s="56"/>
      <c r="K1474" s="10"/>
      <c r="L1474" s="11"/>
      <c r="M1474" s="11"/>
      <c r="N1474" s="12"/>
      <c r="O1474" s="183"/>
      <c r="P1474" s="182"/>
      <c r="T1474" s="54"/>
      <c r="U1474" s="54"/>
      <c r="V1474" s="54"/>
      <c r="W1474" s="54"/>
      <c r="X1474" s="54"/>
      <c r="Y1474" s="54"/>
      <c r="Z1474" s="54"/>
      <c r="AA1474" s="54"/>
      <c r="AB1474" s="54"/>
      <c r="AC1474" s="54"/>
      <c r="AD1474" s="54"/>
      <c r="AE1474" s="54"/>
      <c r="AF1474" s="54"/>
      <c r="AG1474" s="54"/>
      <c r="AH1474" s="54"/>
      <c r="AI1474" s="54"/>
      <c r="AJ1474" s="54"/>
      <c r="AK1474" s="54"/>
      <c r="AL1474" s="54"/>
      <c r="AM1474" s="54"/>
      <c r="AN1474" s="54"/>
      <c r="AO1474" s="54"/>
      <c r="AP1474" s="54"/>
      <c r="AQ1474" s="54"/>
      <c r="AR1474" s="54"/>
      <c r="AS1474" s="54"/>
      <c r="AT1474" s="54"/>
      <c r="AU1474" s="54"/>
      <c r="AV1474" s="54"/>
      <c r="AW1474" s="54"/>
    </row>
    <row r="1475" spans="2:49" x14ac:dyDescent="0.25">
      <c r="B1475" s="54"/>
      <c r="D1475" s="7"/>
      <c r="E1475" s="8"/>
      <c r="F1475" s="48"/>
      <c r="G1475" s="53"/>
      <c r="H1475" s="9"/>
      <c r="I1475" s="55"/>
      <c r="J1475" s="56"/>
      <c r="K1475" s="10"/>
      <c r="L1475" s="11"/>
      <c r="M1475" s="11"/>
      <c r="N1475" s="12"/>
      <c r="O1475" s="183"/>
      <c r="P1475" s="182"/>
      <c r="T1475" s="54"/>
      <c r="U1475" s="54"/>
      <c r="V1475" s="54"/>
      <c r="W1475" s="54"/>
      <c r="X1475" s="54"/>
      <c r="Y1475" s="54"/>
      <c r="Z1475" s="54"/>
      <c r="AA1475" s="54"/>
      <c r="AB1475" s="54"/>
      <c r="AC1475" s="54"/>
      <c r="AD1475" s="54"/>
      <c r="AE1475" s="54"/>
      <c r="AF1475" s="54"/>
      <c r="AG1475" s="54"/>
      <c r="AH1475" s="54"/>
      <c r="AI1475" s="54"/>
      <c r="AJ1475" s="54"/>
      <c r="AK1475" s="54"/>
      <c r="AL1475" s="54"/>
      <c r="AM1475" s="54"/>
      <c r="AN1475" s="54"/>
      <c r="AO1475" s="54"/>
      <c r="AP1475" s="54"/>
      <c r="AQ1475" s="54"/>
      <c r="AR1475" s="54"/>
      <c r="AS1475" s="54"/>
      <c r="AT1475" s="54"/>
      <c r="AU1475" s="54"/>
      <c r="AV1475" s="54"/>
      <c r="AW1475" s="54"/>
    </row>
    <row r="1476" spans="2:49" x14ac:dyDescent="0.25">
      <c r="B1476" s="54"/>
      <c r="D1476" s="7"/>
      <c r="E1476" s="8"/>
      <c r="F1476" s="48"/>
      <c r="G1476" s="53"/>
      <c r="H1476" s="9"/>
      <c r="I1476" s="55"/>
      <c r="J1476" s="56"/>
      <c r="K1476" s="10"/>
      <c r="L1476" s="11"/>
      <c r="M1476" s="11"/>
      <c r="N1476" s="12"/>
      <c r="O1476" s="183"/>
      <c r="P1476" s="182"/>
      <c r="T1476" s="54"/>
      <c r="U1476" s="54"/>
      <c r="V1476" s="54"/>
      <c r="W1476" s="54"/>
      <c r="X1476" s="54"/>
      <c r="Y1476" s="54"/>
      <c r="Z1476" s="54"/>
      <c r="AA1476" s="54"/>
      <c r="AB1476" s="54"/>
      <c r="AC1476" s="54"/>
      <c r="AD1476" s="54"/>
      <c r="AE1476" s="54"/>
      <c r="AF1476" s="54"/>
      <c r="AG1476" s="54"/>
      <c r="AH1476" s="54"/>
      <c r="AI1476" s="54"/>
      <c r="AJ1476" s="54"/>
      <c r="AK1476" s="54"/>
      <c r="AL1476" s="54"/>
      <c r="AM1476" s="54"/>
      <c r="AN1476" s="54"/>
      <c r="AO1476" s="54"/>
      <c r="AP1476" s="54"/>
      <c r="AQ1476" s="54"/>
      <c r="AR1476" s="54"/>
      <c r="AS1476" s="54"/>
      <c r="AT1476" s="54"/>
      <c r="AU1476" s="54"/>
      <c r="AV1476" s="54"/>
      <c r="AW1476" s="54"/>
    </row>
    <row r="1477" spans="2:49" x14ac:dyDescent="0.25">
      <c r="B1477" s="54"/>
      <c r="D1477" s="7"/>
      <c r="E1477" s="8"/>
      <c r="F1477" s="48"/>
      <c r="G1477" s="53"/>
      <c r="H1477" s="9"/>
      <c r="I1477" s="55"/>
      <c r="J1477" s="56"/>
      <c r="K1477" s="10"/>
      <c r="L1477" s="11"/>
      <c r="M1477" s="11"/>
      <c r="N1477" s="12"/>
      <c r="O1477" s="183"/>
      <c r="P1477" s="182"/>
      <c r="T1477" s="54"/>
      <c r="U1477" s="54"/>
      <c r="V1477" s="54"/>
      <c r="W1477" s="54"/>
      <c r="X1477" s="54"/>
      <c r="Y1477" s="54"/>
      <c r="Z1477" s="54"/>
      <c r="AA1477" s="54"/>
      <c r="AB1477" s="54"/>
      <c r="AC1477" s="54"/>
      <c r="AD1477" s="54"/>
      <c r="AE1477" s="54"/>
      <c r="AF1477" s="54"/>
      <c r="AG1477" s="54"/>
      <c r="AH1477" s="54"/>
      <c r="AI1477" s="54"/>
      <c r="AJ1477" s="54"/>
      <c r="AK1477" s="54"/>
      <c r="AL1477" s="54"/>
      <c r="AM1477" s="54"/>
      <c r="AN1477" s="54"/>
      <c r="AO1477" s="54"/>
      <c r="AP1477" s="54"/>
      <c r="AQ1477" s="54"/>
      <c r="AR1477" s="54"/>
      <c r="AS1477" s="54"/>
      <c r="AT1477" s="54"/>
      <c r="AU1477" s="54"/>
      <c r="AV1477" s="54"/>
      <c r="AW1477" s="54"/>
    </row>
    <row r="1478" spans="2:49" x14ac:dyDescent="0.25">
      <c r="B1478" s="54"/>
      <c r="D1478" s="7"/>
      <c r="E1478" s="8"/>
      <c r="F1478" s="48"/>
      <c r="G1478" s="53"/>
      <c r="H1478" s="9"/>
      <c r="I1478" s="55"/>
      <c r="J1478" s="56"/>
      <c r="K1478" s="10"/>
      <c r="L1478" s="11"/>
      <c r="M1478" s="11"/>
      <c r="N1478" s="12"/>
      <c r="O1478" s="183"/>
      <c r="P1478" s="182"/>
      <c r="T1478" s="54"/>
      <c r="U1478" s="54"/>
      <c r="V1478" s="54"/>
      <c r="W1478" s="54"/>
      <c r="X1478" s="54"/>
      <c r="Y1478" s="54"/>
      <c r="Z1478" s="54"/>
      <c r="AA1478" s="54"/>
      <c r="AB1478" s="54"/>
      <c r="AC1478" s="54"/>
      <c r="AD1478" s="54"/>
      <c r="AE1478" s="54"/>
      <c r="AF1478" s="54"/>
      <c r="AG1478" s="54"/>
      <c r="AH1478" s="54"/>
      <c r="AI1478" s="54"/>
      <c r="AJ1478" s="54"/>
      <c r="AK1478" s="54"/>
      <c r="AL1478" s="54"/>
      <c r="AM1478" s="54"/>
      <c r="AN1478" s="54"/>
      <c r="AO1478" s="54"/>
      <c r="AP1478" s="54"/>
      <c r="AQ1478" s="54"/>
      <c r="AR1478" s="54"/>
      <c r="AS1478" s="54"/>
      <c r="AT1478" s="54"/>
      <c r="AU1478" s="54"/>
      <c r="AV1478" s="54"/>
      <c r="AW1478" s="54"/>
    </row>
    <row r="1479" spans="2:49" x14ac:dyDescent="0.25">
      <c r="B1479" s="54"/>
      <c r="D1479" s="7"/>
      <c r="E1479" s="8"/>
      <c r="F1479" s="48"/>
      <c r="G1479" s="53"/>
      <c r="H1479" s="9"/>
      <c r="I1479" s="55"/>
      <c r="J1479" s="56"/>
      <c r="K1479" s="10"/>
      <c r="L1479" s="11"/>
      <c r="M1479" s="11"/>
      <c r="N1479" s="12"/>
      <c r="O1479" s="183"/>
      <c r="P1479" s="182"/>
      <c r="T1479" s="54"/>
      <c r="U1479" s="54"/>
      <c r="V1479" s="54"/>
      <c r="W1479" s="54"/>
      <c r="X1479" s="54"/>
      <c r="Y1479" s="54"/>
      <c r="Z1479" s="54"/>
      <c r="AA1479" s="54"/>
      <c r="AB1479" s="54"/>
      <c r="AC1479" s="54"/>
      <c r="AD1479" s="54"/>
      <c r="AE1479" s="54"/>
      <c r="AF1479" s="54"/>
      <c r="AG1479" s="54"/>
      <c r="AH1479" s="54"/>
      <c r="AI1479" s="54"/>
      <c r="AJ1479" s="54"/>
      <c r="AK1479" s="54"/>
      <c r="AL1479" s="54"/>
      <c r="AM1479" s="54"/>
      <c r="AN1479" s="54"/>
      <c r="AO1479" s="54"/>
      <c r="AP1479" s="54"/>
      <c r="AQ1479" s="54"/>
      <c r="AR1479" s="54"/>
      <c r="AS1479" s="54"/>
      <c r="AT1479" s="54"/>
      <c r="AU1479" s="54"/>
      <c r="AV1479" s="54"/>
      <c r="AW1479" s="54"/>
    </row>
  </sheetData>
  <sheetProtection selectLockedCells="1" selectUnlockedCells="1"/>
  <autoFilter ref="B12:P1463"/>
  <mergeCells count="11">
    <mergeCell ref="G5:H5"/>
    <mergeCell ref="I5:K5"/>
    <mergeCell ref="M5:N5"/>
    <mergeCell ref="G6:H6"/>
    <mergeCell ref="I6:K6"/>
    <mergeCell ref="M6:N6"/>
    <mergeCell ref="M2:N2"/>
    <mergeCell ref="H3:K3"/>
    <mergeCell ref="M3:N3"/>
    <mergeCell ref="H4:J4"/>
    <mergeCell ref="M4:N4"/>
  </mergeCells>
  <phoneticPr fontId="41" type="noConversion"/>
  <printOptions horizontalCentered="1"/>
  <pageMargins left="0.19685039370078741" right="0.27559055118110237" top="0.82677165354330717" bottom="0.39370078740157483" header="0.51181102362204722" footer="0.15748031496062992"/>
  <pageSetup paperSize="9" scale="66" firstPageNumber="0" orientation="landscape" horizontalDpi="300" verticalDpi="300" r:id="rId1"/>
  <headerFooter alignWithMargins="0">
    <oddFooter>&amp;R&amp;"Arial,Normal"&amp;10Página   &amp;P de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CRONOGRAMA</vt:lpstr>
      <vt:lpstr>PLANILHA_SINTÉTICA</vt:lpstr>
      <vt:lpstr>CRONOGRAMA!Area_de_impressao</vt:lpstr>
      <vt:lpstr>PLANILHA_SINTÉTICA!Area_de_impressao</vt:lpstr>
      <vt:lpstr>Excel_BuiltIn__FilterDatabase_6</vt:lpstr>
      <vt:lpstr>PLANILHA_SINTÉTICA!Titulos_de_impressao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c:creator>
  <cp:lastModifiedBy>licitacao3</cp:lastModifiedBy>
  <cp:lastPrinted>2014-07-02T17:17:32Z</cp:lastPrinted>
  <dcterms:created xsi:type="dcterms:W3CDTF">2012-03-05T13:33:08Z</dcterms:created>
  <dcterms:modified xsi:type="dcterms:W3CDTF">2014-10-17T14:50:11Z</dcterms:modified>
</cp:coreProperties>
</file>